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Data/RFP-APP/Ombudsman/FY 2023-2025 Ombudsman/"/>
    </mc:Choice>
  </mc:AlternateContent>
  <xr:revisionPtr revIDLastSave="14" documentId="8_{1B251E55-45FC-473C-A0CB-F2D1E40E532C}" xr6:coauthVersionLast="47" xr6:coauthVersionMax="47" xr10:uidLastSave="{9361E168-D746-4C3E-A2B7-EE1C26C7D775}"/>
  <bookViews>
    <workbookView xWindow="20370" yWindow="-120" windowWidth="29040" windowHeight="15720" activeTab="1" xr2:uid="{26F3DA3D-0F97-4B83-BDC9-B5FB4B0C158D}"/>
  </bookViews>
  <sheets>
    <sheet name="Bed and Facility Count Per City" sheetId="1" r:id="rId1"/>
    <sheet name="Funding Formu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E9" i="2" s="1"/>
  <c r="E10" i="2" s="1"/>
  <c r="E8" i="2"/>
  <c r="G6" i="2"/>
  <c r="F6" i="2"/>
  <c r="B9" i="2"/>
  <c r="D9" i="2" s="1"/>
  <c r="F9" i="2" s="1"/>
  <c r="A7" i="2"/>
  <c r="G9" i="2" l="1"/>
  <c r="G10" i="2" s="1"/>
  <c r="G8" i="2"/>
  <c r="H9" i="2" l="1"/>
  <c r="D8" i="2"/>
  <c r="H8" i="2" l="1"/>
  <c r="H10" i="2" s="1"/>
  <c r="F8" i="2"/>
  <c r="F10" i="2" s="1"/>
  <c r="D10" i="2"/>
  <c r="L2" i="1" l="1"/>
  <c r="L4" i="1"/>
  <c r="L5" i="1"/>
  <c r="L6" i="1"/>
  <c r="L7" i="1"/>
  <c r="L8" i="1"/>
  <c r="L9" i="1"/>
  <c r="L10" i="1"/>
  <c r="L11" i="1"/>
  <c r="L12" i="1"/>
  <c r="L13" i="1"/>
  <c r="L14" i="1"/>
  <c r="L15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7" i="1"/>
  <c r="L39" i="1"/>
  <c r="L41" i="1"/>
  <c r="L42" i="1"/>
  <c r="L43" i="1"/>
  <c r="L47" i="1"/>
  <c r="L48" i="1"/>
  <c r="L49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6" i="1"/>
  <c r="L77" i="1"/>
  <c r="L78" i="1"/>
  <c r="L80" i="1"/>
  <c r="L82" i="1"/>
  <c r="L84" i="1"/>
  <c r="L85" i="1"/>
  <c r="L86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4" i="1"/>
  <c r="L115" i="1"/>
  <c r="L118" i="1"/>
  <c r="L119" i="1"/>
  <c r="L121" i="1"/>
  <c r="L122" i="1"/>
  <c r="L124" i="1"/>
  <c r="L125" i="1"/>
  <c r="L126" i="1"/>
  <c r="L127" i="1"/>
  <c r="L130" i="1"/>
  <c r="L131" i="1"/>
  <c r="L132" i="1"/>
  <c r="L133" i="1"/>
  <c r="L134" i="1"/>
  <c r="L135" i="1"/>
  <c r="L136" i="1"/>
  <c r="L137" i="1"/>
  <c r="L138" i="1"/>
  <c r="L139" i="1"/>
  <c r="L142" i="1"/>
  <c r="L143" i="1"/>
  <c r="L145" i="1"/>
  <c r="L147" i="1"/>
  <c r="L148" i="1"/>
  <c r="L151" i="1"/>
  <c r="L152" i="1"/>
  <c r="L153" i="1"/>
  <c r="L154" i="1"/>
  <c r="L156" i="1"/>
  <c r="L157" i="1"/>
  <c r="L158" i="1"/>
  <c r="L159" i="1"/>
  <c r="L160" i="1"/>
  <c r="L162" i="1"/>
  <c r="L164" i="1"/>
  <c r="L165" i="1"/>
  <c r="L166" i="1"/>
  <c r="L167" i="1"/>
  <c r="L168" i="1"/>
  <c r="L169" i="1"/>
  <c r="L175" i="1"/>
  <c r="L176" i="1"/>
  <c r="L179" i="1"/>
  <c r="L181" i="1"/>
  <c r="L183" i="1"/>
  <c r="L184" i="1"/>
  <c r="L186" i="1"/>
  <c r="L187" i="1"/>
  <c r="L188" i="1"/>
  <c r="L190" i="1"/>
  <c r="L191" i="1"/>
  <c r="L192" i="1"/>
  <c r="L194" i="1"/>
  <c r="L199" i="1"/>
  <c r="L200" i="1"/>
  <c r="L201" i="1"/>
  <c r="L202" i="1"/>
  <c r="L203" i="1"/>
  <c r="L204" i="1"/>
  <c r="L205" i="1"/>
  <c r="L206" i="1"/>
  <c r="L207" i="1"/>
  <c r="L208" i="1"/>
  <c r="L209" i="1"/>
  <c r="L212" i="1"/>
  <c r="L214" i="1"/>
  <c r="L217" i="1"/>
  <c r="L218" i="1"/>
  <c r="L219" i="1"/>
  <c r="L220" i="1"/>
  <c r="L221" i="1"/>
  <c r="L229" i="1"/>
  <c r="L230" i="1"/>
  <c r="L231" i="1"/>
  <c r="L232" i="1"/>
  <c r="L233" i="1"/>
  <c r="L235" i="1"/>
  <c r="L237" i="1"/>
  <c r="L238" i="1"/>
  <c r="L239" i="1"/>
  <c r="L240" i="1"/>
  <c r="L243" i="1"/>
  <c r="L249" i="1"/>
  <c r="L250" i="1"/>
  <c r="L251" i="1"/>
  <c r="L253" i="1"/>
  <c r="L254" i="1"/>
  <c r="L260" i="1"/>
  <c r="L263" i="1"/>
  <c r="L3" i="1"/>
  <c r="L16" i="1"/>
  <c r="L30" i="1"/>
  <c r="L35" i="1"/>
  <c r="L36" i="1"/>
  <c r="L40" i="1"/>
  <c r="L44" i="1"/>
  <c r="L45" i="1"/>
  <c r="L46" i="1"/>
  <c r="L50" i="1"/>
  <c r="L61" i="1"/>
  <c r="L71" i="1"/>
  <c r="L72" i="1"/>
  <c r="L73" i="1"/>
  <c r="L74" i="1"/>
  <c r="L75" i="1"/>
  <c r="L79" i="1"/>
  <c r="L81" i="1"/>
  <c r="L83" i="1"/>
  <c r="L87" i="1"/>
  <c r="L109" i="1"/>
  <c r="L111" i="1"/>
  <c r="L112" i="1"/>
  <c r="L113" i="1"/>
  <c r="L116" i="1"/>
  <c r="L117" i="1"/>
  <c r="L120" i="1"/>
  <c r="L123" i="1"/>
  <c r="L128" i="1"/>
  <c r="L140" i="1"/>
  <c r="L141" i="1"/>
  <c r="L144" i="1"/>
  <c r="L146" i="1"/>
  <c r="L149" i="1"/>
  <c r="L150" i="1"/>
  <c r="L155" i="1"/>
  <c r="L161" i="1"/>
  <c r="L163" i="1"/>
  <c r="L170" i="1"/>
  <c r="L171" i="1"/>
  <c r="L173" i="1"/>
  <c r="L174" i="1"/>
  <c r="L177" i="1"/>
  <c r="L178" i="1"/>
  <c r="L180" i="1"/>
  <c r="L182" i="1"/>
  <c r="L185" i="1"/>
  <c r="L189" i="1"/>
  <c r="L195" i="1"/>
  <c r="L196" i="1"/>
  <c r="L210" i="1"/>
  <c r="L211" i="1"/>
  <c r="L215" i="1"/>
  <c r="L216" i="1"/>
  <c r="L223" i="1"/>
  <c r="L224" i="1"/>
  <c r="L225" i="1"/>
  <c r="L226" i="1"/>
  <c r="L227" i="1"/>
  <c r="L228" i="1"/>
  <c r="L236" i="1"/>
  <c r="L241" i="1"/>
  <c r="L242" i="1"/>
  <c r="L252" i="1"/>
  <c r="L255" i="1"/>
  <c r="L256" i="1"/>
  <c r="L257" i="1"/>
  <c r="L258" i="1"/>
  <c r="L259" i="1"/>
  <c r="L261" i="1"/>
  <c r="L262" i="1"/>
  <c r="L17" i="1"/>
  <c r="L38" i="1"/>
  <c r="L96" i="1"/>
  <c r="L129" i="1"/>
  <c r="L172" i="1"/>
  <c r="L193" i="1"/>
  <c r="L197" i="1"/>
  <c r="L198" i="1"/>
  <c r="L213" i="1"/>
  <c r="L222" i="1"/>
  <c r="L234" i="1"/>
  <c r="L244" i="1"/>
  <c r="L245" i="1"/>
  <c r="L246" i="1"/>
  <c r="L247" i="1"/>
  <c r="L248" i="1"/>
  <c r="L264" i="1" l="1"/>
</calcChain>
</file>

<file path=xl/sharedStrings.xml><?xml version="1.0" encoding="utf-8"?>
<sst xmlns="http://schemas.openxmlformats.org/spreadsheetml/2006/main" count="893" uniqueCount="728">
  <si>
    <t>Name</t>
  </si>
  <si>
    <t>Street Address</t>
  </si>
  <si>
    <t>City</t>
  </si>
  <si>
    <t>Zip Code</t>
  </si>
  <si>
    <t>Skilled</t>
  </si>
  <si>
    <t>Intermediate</t>
  </si>
  <si>
    <t>ICF-DD</t>
  </si>
  <si>
    <t>SHL</t>
  </si>
  <si>
    <t>MC/DD</t>
  </si>
  <si>
    <t>ALF</t>
  </si>
  <si>
    <t>SLF</t>
  </si>
  <si>
    <t xml:space="preserve">ABINGTON OF GLENVIEW NURSING  </t>
  </si>
  <si>
    <t xml:space="preserve">3901 GLENVIEW ROAD            </t>
  </si>
  <si>
    <t xml:space="preserve">GLENVIEW        </t>
  </si>
  <si>
    <t xml:space="preserve">ADDOLORATA VILLA              </t>
  </si>
  <si>
    <t xml:space="preserve">555 MCHENRY ROAD              </t>
  </si>
  <si>
    <t xml:space="preserve">WHEELING        </t>
  </si>
  <si>
    <t xml:space="preserve">AHVA CARE OF STICKNEY         </t>
  </si>
  <si>
    <t xml:space="preserve">3900 SOUTH OAK PARK AVENUE    </t>
  </si>
  <si>
    <t xml:space="preserve">STICKNEY        </t>
  </si>
  <si>
    <t xml:space="preserve">ALBANY CARE                   </t>
  </si>
  <si>
    <t xml:space="preserve">901 MAPLE AVENUE              </t>
  </si>
  <si>
    <t xml:space="preserve">EVANSTON        </t>
  </si>
  <si>
    <t xml:space="preserve">ALDEN DES PLAINES REHAB &amp; HC  </t>
  </si>
  <si>
    <t xml:space="preserve">1221 EAST GOLF ROAD           </t>
  </si>
  <si>
    <t xml:space="preserve">DES PLAINES     </t>
  </si>
  <si>
    <t xml:space="preserve">ALDEN ESTATES OF BARRINGTON   </t>
  </si>
  <si>
    <t xml:space="preserve">1420 SOUTH BARRINGTON ROAD    </t>
  </si>
  <si>
    <t xml:space="preserve">BARRINGTON      </t>
  </si>
  <si>
    <t xml:space="preserve">ALDEN ESTATES OF EVANSTON     </t>
  </si>
  <si>
    <t xml:space="preserve">2520 GROSS POINT ROAD         </t>
  </si>
  <si>
    <t xml:space="preserve">ALDEN ESTATES OF ORLAND PARK  </t>
  </si>
  <si>
    <t xml:space="preserve">16450 SOUTH 97TH AVENUE       </t>
  </si>
  <si>
    <t xml:space="preserve">ORLAND PARK     </t>
  </si>
  <si>
    <t xml:space="preserve">ALDEN ESTATES OF SKOKIE       </t>
  </si>
  <si>
    <t xml:space="preserve">4626 OLD ORCHARD ROAD         </t>
  </si>
  <si>
    <t xml:space="preserve">SKOKIE          </t>
  </si>
  <si>
    <t>ALDEN GARDEN CTS OF DESPLAINES</t>
  </si>
  <si>
    <t xml:space="preserve">1227 EAST GOLF ROAD           </t>
  </si>
  <si>
    <t xml:space="preserve">ALDEN NORTH SHORE REHAB &amp; HCC </t>
  </si>
  <si>
    <t xml:space="preserve">5050 WEST TOUHY AVENUE        </t>
  </si>
  <si>
    <t>ALDEN POPLAR CREEK REHAB &amp; HCC</t>
  </si>
  <si>
    <t xml:space="preserve">1545 BARRINGTON ROAD          </t>
  </si>
  <si>
    <t xml:space="preserve">HOFFMAN ESTATES </t>
  </si>
  <si>
    <t xml:space="preserve">ALDEN TOWN MANOR REHAB &amp; HCC  </t>
  </si>
  <si>
    <t xml:space="preserve">6120 WEST OGDEN               </t>
  </si>
  <si>
    <t xml:space="preserve">CICERO          </t>
  </si>
  <si>
    <t xml:space="preserve">ALVERNIA MANOR                </t>
  </si>
  <si>
    <t xml:space="preserve">13950 MAIN STREET             </t>
  </si>
  <si>
    <t xml:space="preserve">LEMONT          </t>
  </si>
  <si>
    <t xml:space="preserve">APERION CARE BURBANK          </t>
  </si>
  <si>
    <t xml:space="preserve">5701 W. 79TH STREET           </t>
  </si>
  <si>
    <t xml:space="preserve">BURBANK         </t>
  </si>
  <si>
    <t xml:space="preserve">APERION CARE CHICAGO HEIGHTS  </t>
  </si>
  <si>
    <t xml:space="preserve">490 WEST 16TH PLACE           </t>
  </si>
  <si>
    <t xml:space="preserve">CHICAGO HEIGHTS </t>
  </si>
  <si>
    <t xml:space="preserve">APERION CARE DOLTON           </t>
  </si>
  <si>
    <t xml:space="preserve">14325 SOUTH BLACKSTONE        </t>
  </si>
  <si>
    <t xml:space="preserve">DOLTON          </t>
  </si>
  <si>
    <t xml:space="preserve">APERION CARE EVANSTON         </t>
  </si>
  <si>
    <t xml:space="preserve">1300 OAK AVENUE               </t>
  </si>
  <si>
    <t xml:space="preserve">APERION CARE FOREST PARK      </t>
  </si>
  <si>
    <t xml:space="preserve">8200 WEST ROOSEVELT ROAD      </t>
  </si>
  <si>
    <t xml:space="preserve">FOREST PARK     </t>
  </si>
  <si>
    <t xml:space="preserve">APERION CARE GLENWOOD         </t>
  </si>
  <si>
    <t xml:space="preserve">19330 SOUTH COTTAGE GROVE     </t>
  </si>
  <si>
    <t xml:space="preserve">GLENWOOD        </t>
  </si>
  <si>
    <t xml:space="preserve">APERION CARE HILLSIDE         </t>
  </si>
  <si>
    <t xml:space="preserve">323 OAKRIDGE AVENUE           </t>
  </si>
  <si>
    <t xml:space="preserve">HILLSIDE        </t>
  </si>
  <si>
    <t xml:space="preserve">APERION CARE MIDLOTHIAN       </t>
  </si>
  <si>
    <t xml:space="preserve">3249 WEST 147TH STREET        </t>
  </si>
  <si>
    <t xml:space="preserve">MIDLOTHIAN      </t>
  </si>
  <si>
    <t xml:space="preserve">APERION CARE OAK LAWN         </t>
  </si>
  <si>
    <t xml:space="preserve">9401 SOUTH RIDGELAND AVENUE   </t>
  </si>
  <si>
    <t xml:space="preserve">OAK LAWN        </t>
  </si>
  <si>
    <t xml:space="preserve">APERION CARE PLUM GROVE       </t>
  </si>
  <si>
    <t xml:space="preserve">24 SOUTH PLUM GROVE ROAD      </t>
  </si>
  <si>
    <t xml:space="preserve">PALATINE        </t>
  </si>
  <si>
    <t xml:space="preserve">APERION CARE WESTCHESTER      </t>
  </si>
  <si>
    <t xml:space="preserve">2901 SOUTH WOLF ROAD          </t>
  </si>
  <si>
    <t xml:space="preserve">WESTCHESTER     </t>
  </si>
  <si>
    <t xml:space="preserve">ARDEN COURTS (ELK GROVE)      </t>
  </si>
  <si>
    <t xml:space="preserve">1940 NERGE ROAD               </t>
  </si>
  <si>
    <t xml:space="preserve">ELK GROVE       </t>
  </si>
  <si>
    <t xml:space="preserve">ARDEN COURTS (NORTHBROOK)     </t>
  </si>
  <si>
    <t xml:space="preserve">3240 MILWAUKEE AVENUE         </t>
  </si>
  <si>
    <t xml:space="preserve">NORTHBROOK      </t>
  </si>
  <si>
    <t xml:space="preserve">ARDEN COURTS (PALOS HEIGHTS)  </t>
  </si>
  <si>
    <t xml:space="preserve">7880 W. COLLEGE DRIVE         </t>
  </si>
  <si>
    <t xml:space="preserve">PALOS HEIGHTS   </t>
  </si>
  <si>
    <t xml:space="preserve">ARDEN COURTS (SOUTH HOLLAND)  </t>
  </si>
  <si>
    <t xml:space="preserve">2045 EAST 170TH STREET        </t>
  </si>
  <si>
    <t xml:space="preserve">SOUTH HOLLAND   </t>
  </si>
  <si>
    <t xml:space="preserve">ASBURY COURT NURSING &amp; REHAB  </t>
  </si>
  <si>
    <t xml:space="preserve">1750 ELMHURST ROAD            </t>
  </si>
  <si>
    <t xml:space="preserve">ASCENSION CASA SCALABRINI     </t>
  </si>
  <si>
    <t xml:space="preserve">480 NORTH WOLF ROAD           </t>
  </si>
  <si>
    <t xml:space="preserve">NORTHLAKE       </t>
  </si>
  <si>
    <t xml:space="preserve">ASCENSION NAZARETHVILLE PLACE </t>
  </si>
  <si>
    <t xml:space="preserve">300 NORTH RIVER ROAD          </t>
  </si>
  <si>
    <t xml:space="preserve">ASCENSION RESURRECTION PLACE  </t>
  </si>
  <si>
    <t xml:space="preserve">1001 NORTH GREENWOOD AVENUE   </t>
  </si>
  <si>
    <t xml:space="preserve">PARK RIDGE      </t>
  </si>
  <si>
    <t xml:space="preserve">ASCENSION SAINT BENEDICT      </t>
  </si>
  <si>
    <t xml:space="preserve">6930 WEST TOUHY AVENUE        </t>
  </si>
  <si>
    <t xml:space="preserve">NILES           </t>
  </si>
  <si>
    <t xml:space="preserve">AVANTARA CHICAGO RIDGE        </t>
  </si>
  <si>
    <t xml:space="preserve">10300 SW HWY                  </t>
  </si>
  <si>
    <t xml:space="preserve">CHICAGO RIDGE   </t>
  </si>
  <si>
    <t xml:space="preserve">AVANTARA EVERGREEN PARK       </t>
  </si>
  <si>
    <t xml:space="preserve">10124 SOUTH KEDZIE            </t>
  </si>
  <si>
    <t xml:space="preserve">EVERGREEN PARK  </t>
  </si>
  <si>
    <t xml:space="preserve">AVANTARA PARK RIDGE           </t>
  </si>
  <si>
    <t xml:space="preserve">1601 NORTH WESTERN AVENUE     </t>
  </si>
  <si>
    <t xml:space="preserve">BELLA TERRA LAGRANGE          </t>
  </si>
  <si>
    <t xml:space="preserve">4735 WILLOW SPRINGS ROAD      </t>
  </si>
  <si>
    <t xml:space="preserve">LAGRANGE        </t>
  </si>
  <si>
    <t xml:space="preserve">BELLA TERRA MORTON GROVE      </t>
  </si>
  <si>
    <t xml:space="preserve">8425 WAUKEGAN ROAD            </t>
  </si>
  <si>
    <t xml:space="preserve">MORTON GROVE    </t>
  </si>
  <si>
    <t xml:space="preserve">BELLA TERRA SCHAUMBURG        </t>
  </si>
  <si>
    <t xml:space="preserve">675 S ROSELLE ROAD            </t>
  </si>
  <si>
    <t xml:space="preserve">SCHAUMBURG      </t>
  </si>
  <si>
    <t xml:space="preserve">BELLA TERRA STREAMWOOD        </t>
  </si>
  <si>
    <t xml:space="preserve">815 EAST IRVING PARK ROAD     </t>
  </si>
  <si>
    <t xml:space="preserve">STREAMWOOD      </t>
  </si>
  <si>
    <t xml:space="preserve">BELLA TERRA WHEELING          </t>
  </si>
  <si>
    <t xml:space="preserve">730 WEST HINTZ ROAD           </t>
  </si>
  <si>
    <t xml:space="preserve">BELLWOOD DEVELOPMENTAL CENTER </t>
  </si>
  <si>
    <t xml:space="preserve">105 EASTERN AVENUE            </t>
  </si>
  <si>
    <t xml:space="preserve">BELLWOOD        </t>
  </si>
  <si>
    <t xml:space="preserve">BELMONT VILLAGE GLENVIEW      </t>
  </si>
  <si>
    <t xml:space="preserve">2200 GOLF ROAD                </t>
  </si>
  <si>
    <t xml:space="preserve">BELMONT VILLAGE OAK PARK      </t>
  </si>
  <si>
    <t xml:space="preserve">1035 MADISON STREET           </t>
  </si>
  <si>
    <t xml:space="preserve">OAK PARK        </t>
  </si>
  <si>
    <t xml:space="preserve">BERKELEY NRSG &amp; REHAB CENTER  </t>
  </si>
  <si>
    <t xml:space="preserve">6909 WEST NORTH AVENUE        </t>
  </si>
  <si>
    <t xml:space="preserve">BETHSHAN ASSOCIATION          </t>
  </si>
  <si>
    <t xml:space="preserve">12927 SOUTH MONITOR           </t>
  </si>
  <si>
    <t xml:space="preserve">BJORKLUND HOUSE               </t>
  </si>
  <si>
    <t xml:space="preserve">15841 TERRACE DRIVE           </t>
  </si>
  <si>
    <t xml:space="preserve">OAK FOREST      </t>
  </si>
  <si>
    <t xml:space="preserve">BRANDEL HEALTH AND REHAB      </t>
  </si>
  <si>
    <t xml:space="preserve">2155 PFINGSTEN ROAD           </t>
  </si>
  <si>
    <t xml:space="preserve">BRIA OF CHICAGO HEIGHTS       </t>
  </si>
  <si>
    <t xml:space="preserve">120 WEST 26TH STREET          </t>
  </si>
  <si>
    <t xml:space="preserve">SO CHICAGO HTS  </t>
  </si>
  <si>
    <t xml:space="preserve">BRIA OF PALOS HILLS           </t>
  </si>
  <si>
    <t xml:space="preserve">10426 SOUTH ROBERTS           </t>
  </si>
  <si>
    <t xml:space="preserve">PALOS HILLS     </t>
  </si>
  <si>
    <t xml:space="preserve">BRIA OF RIVER OAKS            </t>
  </si>
  <si>
    <t xml:space="preserve">14500 SOUTH MANISTEE          </t>
  </si>
  <si>
    <t xml:space="preserve">BURNHAM         </t>
  </si>
  <si>
    <t xml:space="preserve">BRIAR PLACE NURSING           </t>
  </si>
  <si>
    <t xml:space="preserve">6800 WEST JOLIET              </t>
  </si>
  <si>
    <t>INDIAN HEAD PARK</t>
  </si>
  <si>
    <t xml:space="preserve">BRIDGEVIEW HEALTH CARE CENTER </t>
  </si>
  <si>
    <t xml:space="preserve">8100 SOUTH HARLEM AVENUE      </t>
  </si>
  <si>
    <t xml:space="preserve">BRIDGEVIEW      </t>
  </si>
  <si>
    <t xml:space="preserve">BRITISH HOME, THE             </t>
  </si>
  <si>
    <t xml:space="preserve">8700 WEST 31ST STREET         </t>
  </si>
  <si>
    <t xml:space="preserve">BROOKFIELD      </t>
  </si>
  <si>
    <t xml:space="preserve">BROADWAY TERRACE              </t>
  </si>
  <si>
    <t xml:space="preserve">43 BROADWAY                   </t>
  </si>
  <si>
    <t xml:space="preserve">BURBANK REHABILITATION CENTER </t>
  </si>
  <si>
    <t xml:space="preserve">5400 WEST 87TH STREET         </t>
  </si>
  <si>
    <t xml:space="preserve">CALUMET CITY TERRACE          </t>
  </si>
  <si>
    <t xml:space="preserve">1380 RIVER DRIVE              </t>
  </si>
  <si>
    <t xml:space="preserve">CALUMET CITY    </t>
  </si>
  <si>
    <t xml:space="preserve">CAROLE LANE TERRACE           </t>
  </si>
  <si>
    <t xml:space="preserve">1641 CAROLE LANE              </t>
  </si>
  <si>
    <t xml:space="preserve">SAUK VILLAGE    </t>
  </si>
  <si>
    <t xml:space="preserve">CELEBRATE SENIOR LIVING NILES </t>
  </si>
  <si>
    <t xml:space="preserve">7000 NORTH NEWARK AVENUE      </t>
  </si>
  <si>
    <t xml:space="preserve">CENTRAL BAPTIST VILLAGE       </t>
  </si>
  <si>
    <t xml:space="preserve">4747 NORTH CANFIELD AVENUE    </t>
  </si>
  <si>
    <t xml:space="preserve">NORRIDGE        </t>
  </si>
  <si>
    <t xml:space="preserve">CHARTER SR LVG POPLAR CREEK   </t>
  </si>
  <si>
    <t xml:space="preserve">2150 WEST GOLF ROAD           </t>
  </si>
  <si>
    <t xml:space="preserve">CHICAGO RIDGE SNF             </t>
  </si>
  <si>
    <t xml:space="preserve">10602 SOUTHWEST HIGHWAY       </t>
  </si>
  <si>
    <t xml:space="preserve">CHILDREN'S HABILITATION CTR   </t>
  </si>
  <si>
    <t xml:space="preserve">121 WEST 154TH STREET         </t>
  </si>
  <si>
    <t xml:space="preserve">HARVEY          </t>
  </si>
  <si>
    <t xml:space="preserve">CITADEL CARE CENTER-WILMETTE  </t>
  </si>
  <si>
    <t xml:space="preserve">432 POPLAR DRIVE              </t>
  </si>
  <si>
    <t xml:space="preserve">WILMETTE        </t>
  </si>
  <si>
    <t xml:space="preserve">CITADEL OF GLENVIEW, THE      </t>
  </si>
  <si>
    <t xml:space="preserve">1700 EAST LAKE AVENUE         </t>
  </si>
  <si>
    <t xml:space="preserve">CITADEL OF NORTHBROOK,THE     </t>
  </si>
  <si>
    <t xml:space="preserve">3300 MILWAUKEE AVENUE         </t>
  </si>
  <si>
    <t xml:space="preserve">CITADEL OF SKOKIE,THE         </t>
  </si>
  <si>
    <t xml:space="preserve">9615 NORTH KNOX AVENUE        </t>
  </si>
  <si>
    <t xml:space="preserve">CITY VIEW MULTICARE CENTER    </t>
  </si>
  <si>
    <t xml:space="preserve">5825 WEST CERMAK ROAD         </t>
  </si>
  <si>
    <t xml:space="preserve">CLEARBROOK CENTER             </t>
  </si>
  <si>
    <t xml:space="preserve">3201 WEST CAMPBELL STREET     </t>
  </si>
  <si>
    <t xml:space="preserve">ROLLING MEADOWS </t>
  </si>
  <si>
    <t xml:space="preserve">CLEARBROOK EAST               </t>
  </si>
  <si>
    <t xml:space="preserve">3802 SOUTH OLD WILKE ROAD     </t>
  </si>
  <si>
    <t xml:space="preserve">CLEARBROOK WEST               </t>
  </si>
  <si>
    <t xml:space="preserve">3980 FAIRFAX                  </t>
  </si>
  <si>
    <t xml:space="preserve">COUNTRY CLUB TERRACE          </t>
  </si>
  <si>
    <t xml:space="preserve">4900 WEST 183RD STREET        </t>
  </si>
  <si>
    <t xml:space="preserve">COUNTRYSIDE NRSG &amp; REHAB CTR  </t>
  </si>
  <si>
    <t xml:space="preserve">1635 EAST 154TH STREET        </t>
  </si>
  <si>
    <t xml:space="preserve">CRESTWOOD TERRACE             </t>
  </si>
  <si>
    <t xml:space="preserve">13301 SOUTH CENTRAL AVENUE    </t>
  </si>
  <si>
    <t xml:space="preserve">CRESTWOOD       </t>
  </si>
  <si>
    <t xml:space="preserve">DEERFIELD CROSSING NORTHBROOK </t>
  </si>
  <si>
    <t xml:space="preserve">4101 LAKE COOK ROAD           </t>
  </si>
  <si>
    <t>DIMENSIONS LIVING PROSPECT HTS</t>
  </si>
  <si>
    <t xml:space="preserve">700 EAST EUCLID AVENUE        </t>
  </si>
  <si>
    <t>PROSPECT HEIGHTS</t>
  </si>
  <si>
    <t xml:space="preserve">DIXIE MANOR SHELTERED CARE    </t>
  </si>
  <si>
    <t xml:space="preserve">15535 DIXIE HIGHWAY           </t>
  </si>
  <si>
    <t xml:space="preserve">DOBSON PLAZA                  </t>
  </si>
  <si>
    <t xml:space="preserve">120 DODGE AVENUE              </t>
  </si>
  <si>
    <t xml:space="preserve">DOLTON COURT                  </t>
  </si>
  <si>
    <t xml:space="preserve">644 SHERIDAN AVENUE           </t>
  </si>
  <si>
    <t>ELEVATE CARE COUNTRY CLUB HILL</t>
  </si>
  <si>
    <t xml:space="preserve">18200 SOUTH CICERO AVENUE     </t>
  </si>
  <si>
    <t xml:space="preserve">ELEVATE CARE NILES            </t>
  </si>
  <si>
    <t xml:space="preserve">8333 WEST GOLF ROAD           </t>
  </si>
  <si>
    <t xml:space="preserve">ELEVATE CARE NORTH BRANCH     </t>
  </si>
  <si>
    <t xml:space="preserve">6840 WEST TOUHY               </t>
  </si>
  <si>
    <t xml:space="preserve">ELEVATE CARE NORTHBROOK       </t>
  </si>
  <si>
    <t xml:space="preserve">270 SKOKIE BLVD               </t>
  </si>
  <si>
    <t xml:space="preserve">ELEVATE SENIOR LIVING         </t>
  </si>
  <si>
    <t xml:space="preserve">16300 LOUIS AVENUE            </t>
  </si>
  <si>
    <t xml:space="preserve">FLOSSMOOR TERRACE             </t>
  </si>
  <si>
    <t xml:space="preserve">3951 WEST 190TH STREET        </t>
  </si>
  <si>
    <t xml:space="preserve">FLOSSMOOR       </t>
  </si>
  <si>
    <t xml:space="preserve">FRANCISCAN VILLAGE            </t>
  </si>
  <si>
    <t xml:space="preserve">1270 FRANCISCAN DRIVE         </t>
  </si>
  <si>
    <t xml:space="preserve">FRIENDSHIP VILLAGE-SCHAUMBURG </t>
  </si>
  <si>
    <t xml:space="preserve">350 WEST SCHAUMBURG ROAD      </t>
  </si>
  <si>
    <t xml:space="preserve">GARDEN CENTER SERVICES        </t>
  </si>
  <si>
    <t xml:space="preserve">8345 SOUTH AUSTIN AVENUE      </t>
  </si>
  <si>
    <t xml:space="preserve">GENERATIONS AT APPLEWOOD      </t>
  </si>
  <si>
    <t xml:space="preserve">21020 KOSTNER AVENUE          </t>
  </si>
  <si>
    <t xml:space="preserve">MATTESON        </t>
  </si>
  <si>
    <t xml:space="preserve">GENERATIONS AT ELMWOOD PARK   </t>
  </si>
  <si>
    <t xml:space="preserve">7733 WEST GRAND AVENUE        </t>
  </si>
  <si>
    <t xml:space="preserve">ELMWOOD PARK    </t>
  </si>
  <si>
    <t xml:space="preserve">GENERATIONS AT REGENCY        </t>
  </si>
  <si>
    <t xml:space="preserve">6631 MILWAUKEE AVENUE         </t>
  </si>
  <si>
    <t xml:space="preserve">GENERATIONS OAKTON PAVILLION  </t>
  </si>
  <si>
    <t xml:space="preserve">1660 OAKTON PLACE             </t>
  </si>
  <si>
    <t xml:space="preserve">GLENVIEW TERRACE NURSING CTR  </t>
  </si>
  <si>
    <t xml:space="preserve">1511 GREENWOOD ROAD           </t>
  </si>
  <si>
    <t xml:space="preserve">GOLFVIEW DEVELOPMENTAL CENTER </t>
  </si>
  <si>
    <t xml:space="preserve">9555 WEST GOLF ROAD           </t>
  </si>
  <si>
    <t>GREEK AMERICAN REHAB &amp; CARE CT</t>
  </si>
  <si>
    <t xml:space="preserve">220 NORTH FIRST STREET        </t>
  </si>
  <si>
    <t xml:space="preserve">GREENWOOD CARE                </t>
  </si>
  <si>
    <t xml:space="preserve">1406 CHICAGO AVENUE           </t>
  </si>
  <si>
    <t xml:space="preserve">GROSSE POINTE MANOR           </t>
  </si>
  <si>
    <t xml:space="preserve">6601 WEST TOUHY               </t>
  </si>
  <si>
    <t xml:space="preserve">GROVE OF BERWYN,THE           </t>
  </si>
  <si>
    <t xml:space="preserve">3601 SOUTH HARLEM AVENUE      </t>
  </si>
  <si>
    <t xml:space="preserve">BERWYN          </t>
  </si>
  <si>
    <t xml:space="preserve">GROVE OF EVANSTON L &amp; R, THE  </t>
  </si>
  <si>
    <t xml:space="preserve">500 ASBURY AVENUE             </t>
  </si>
  <si>
    <t xml:space="preserve">GROVE OF LAGRANGE PARK, THE   </t>
  </si>
  <si>
    <t xml:space="preserve">701 NORTH LAGRANGE ROAD       </t>
  </si>
  <si>
    <t xml:space="preserve">LAGRANGE PARK   </t>
  </si>
  <si>
    <t xml:space="preserve">GROVE OF NORTHBROOK, THE      </t>
  </si>
  <si>
    <t xml:space="preserve">263 SKOKIE BOULEVARD          </t>
  </si>
  <si>
    <t xml:space="preserve">GROVE OF SKOKIE,THE           </t>
  </si>
  <si>
    <t xml:space="preserve">9000 LAVERGNE AVENUE          </t>
  </si>
  <si>
    <t xml:space="preserve">HARBOR HOUSE                  </t>
  </si>
  <si>
    <t xml:space="preserve">760 MCHENRY ROAD              </t>
  </si>
  <si>
    <t xml:space="preserve">HEALTHBRIDGE OF ARLINGTON HTS </t>
  </si>
  <si>
    <t xml:space="preserve">1200 N ARLINGTON HEIGHTS RD   </t>
  </si>
  <si>
    <t xml:space="preserve">ARLINGTON HTS   </t>
  </si>
  <si>
    <t xml:space="preserve">HEATHER HEALTH CARE CENTER    </t>
  </si>
  <si>
    <t xml:space="preserve">15600 SOUTH HONORE STREET     </t>
  </si>
  <si>
    <t xml:space="preserve">HICKORY NURSING PAVILION      </t>
  </si>
  <si>
    <t xml:space="preserve">9246 SOUTH ROBERTS ROAD       </t>
  </si>
  <si>
    <t xml:space="preserve">HICKORY HILLS   </t>
  </si>
  <si>
    <t xml:space="preserve">HOLLAND TERRACE               </t>
  </si>
  <si>
    <t xml:space="preserve">15175 STATE STREET            </t>
  </si>
  <si>
    <t xml:space="preserve">INVERNESS HEALTH &amp; REHAB      </t>
  </si>
  <si>
    <t xml:space="preserve">1800 COLONIAL PARKWAY         </t>
  </si>
  <si>
    <t xml:space="preserve">INVERNESS       </t>
  </si>
  <si>
    <t xml:space="preserve">KING BRUWAERT HOUSE           </t>
  </si>
  <si>
    <t xml:space="preserve">6101 COUNTY LINE ROAD         </t>
  </si>
  <si>
    <t xml:space="preserve">BURR RIDGE      </t>
  </si>
  <si>
    <t xml:space="preserve">LANDMARK OF DES PLAINES REHAB </t>
  </si>
  <si>
    <t xml:space="preserve">9300 BALLARD ROAD             </t>
  </si>
  <si>
    <t xml:space="preserve">LANDMARK OF RICHTON PARK      </t>
  </si>
  <si>
    <t xml:space="preserve">22660 SOUTH CICERO AVE        </t>
  </si>
  <si>
    <t xml:space="preserve">RICHTON PARK    </t>
  </si>
  <si>
    <t xml:space="preserve">LEE MANOR                     </t>
  </si>
  <si>
    <t xml:space="preserve">1301 LEE STREET               </t>
  </si>
  <si>
    <t xml:space="preserve">LEMONT NRSG &amp; REHAB CENTER    </t>
  </si>
  <si>
    <t xml:space="preserve">12450 WALKER ROAD             </t>
  </si>
  <si>
    <t xml:space="preserve">LINCOLNWOOD PLACE             </t>
  </si>
  <si>
    <t xml:space="preserve">7000 N MCCORMICK BOULEVARD    </t>
  </si>
  <si>
    <t xml:space="preserve">LINCOLNWOOD     </t>
  </si>
  <si>
    <t xml:space="preserve">LITTLE SISTERS OF PALATINE    </t>
  </si>
  <si>
    <t xml:space="preserve">80 WEST NORTHWEST HIGHWAY     </t>
  </si>
  <si>
    <t xml:space="preserve">LUTHERAN HOME FOR THE AGED    </t>
  </si>
  <si>
    <t xml:space="preserve">800 WEST OAKTON STREET        </t>
  </si>
  <si>
    <t xml:space="preserve">LYDIA CARE CENTER             </t>
  </si>
  <si>
    <t xml:space="preserve">13901 S LYDIA AVE             </t>
  </si>
  <si>
    <t xml:space="preserve">ROBBINS         </t>
  </si>
  <si>
    <t xml:space="preserve">LYNWOOD TERRACE               </t>
  </si>
  <si>
    <t xml:space="preserve">2317 EAST 207TH STREET        </t>
  </si>
  <si>
    <t xml:space="preserve">LYNWOOD         </t>
  </si>
  <si>
    <t xml:space="preserve">MARKLUND WASMOND CENTER       </t>
  </si>
  <si>
    <t xml:space="preserve">1435 SUMMIT STREET            </t>
  </si>
  <si>
    <t xml:space="preserve">ELGIN           </t>
  </si>
  <si>
    <t xml:space="preserve">MATHER EVANSTON,THE           </t>
  </si>
  <si>
    <t xml:space="preserve">425 DAVIS STREET              </t>
  </si>
  <si>
    <t xml:space="preserve">MATTESON COURT                </t>
  </si>
  <si>
    <t xml:space="preserve">237 CENTRAL AVENUE            </t>
  </si>
  <si>
    <t xml:space="preserve">MEADOWBROOK MANOR LAGRANGE    </t>
  </si>
  <si>
    <t xml:space="preserve">339 9TH AVENUE                </t>
  </si>
  <si>
    <t xml:space="preserve">MEADOWS                       </t>
  </si>
  <si>
    <t xml:space="preserve">3250 SOUTH PLUM GROVE ROAD    </t>
  </si>
  <si>
    <t xml:space="preserve">MIDWAY NEUROLOGICAL/REHAB CTR </t>
  </si>
  <si>
    <t xml:space="preserve">8540 SOUTH HARLEM AVENUE      </t>
  </si>
  <si>
    <t xml:space="preserve">MOORINGS OF ARLINGTON HEIGHTS </t>
  </si>
  <si>
    <t xml:space="preserve">761 OLD BARN LANE             </t>
  </si>
  <si>
    <t xml:space="preserve">NILES NRSG &amp; REHAB CENTER     </t>
  </si>
  <si>
    <t xml:space="preserve">9777 GREENWOOD AVE.           </t>
  </si>
  <si>
    <t xml:space="preserve">NORRIDGE GARDENS              </t>
  </si>
  <si>
    <t xml:space="preserve">7001 WEST CULLOM              </t>
  </si>
  <si>
    <t xml:space="preserve">OAK LAWN RESPIRATORY &amp; REHAB  </t>
  </si>
  <si>
    <t xml:space="preserve">9525 SOUTH MAYFIELD           </t>
  </si>
  <si>
    <t xml:space="preserve">OAKLAWN         </t>
  </si>
  <si>
    <t xml:space="preserve">OAK PARK OASIS                </t>
  </si>
  <si>
    <t xml:space="preserve">625 NORTH HARLEM              </t>
  </si>
  <si>
    <t xml:space="preserve">OAKS HEALTH CARE CENTER,THE   </t>
  </si>
  <si>
    <t xml:space="preserve">829 CARILLON DR.              </t>
  </si>
  <si>
    <t xml:space="preserve">BARTLETT        </t>
  </si>
  <si>
    <t xml:space="preserve">PALOS HEIGHTS REHABILITATION  </t>
  </si>
  <si>
    <t xml:space="preserve">13259 SOUTH CENTRAL AVENUE    </t>
  </si>
  <si>
    <t xml:space="preserve">PARK LAWN CENTER              </t>
  </si>
  <si>
    <t xml:space="preserve">5831 WEST 115TH STREET        </t>
  </si>
  <si>
    <t xml:space="preserve">ALSIP           </t>
  </si>
  <si>
    <t xml:space="preserve">PARK LAWN HOME                </t>
  </si>
  <si>
    <t xml:space="preserve">12615 SOUTH KOSTNER AVENUE    </t>
  </si>
  <si>
    <t xml:space="preserve">PARK RIDGE CARE CENTER        </t>
  </si>
  <si>
    <t xml:space="preserve">665 BUSSE HIGHWAY             </t>
  </si>
  <si>
    <t xml:space="preserve">PEARL OF HILLSIDE,THE         </t>
  </si>
  <si>
    <t xml:space="preserve">4600 N FRONTAGE RD            </t>
  </si>
  <si>
    <t xml:space="preserve">PEARL OF ROLLING MEADOWS,THE  </t>
  </si>
  <si>
    <t xml:space="preserve">4225 KIRCHOFF ROAD            </t>
  </si>
  <si>
    <t xml:space="preserve">PINE CREST HEALTH CARE        </t>
  </si>
  <si>
    <t xml:space="preserve">3300 WEST 175TH STREET        </t>
  </si>
  <si>
    <t xml:space="preserve">HAZEL CREST     </t>
  </si>
  <si>
    <t xml:space="preserve">PLYMOUTH PLACE                </t>
  </si>
  <si>
    <t xml:space="preserve">315 NORTH LAGRANGE ROAD       </t>
  </si>
  <si>
    <t xml:space="preserve">PRAIRIE HOUSE                 </t>
  </si>
  <si>
    <t xml:space="preserve">1770 SAUK TRAIL               </t>
  </si>
  <si>
    <t>PRAIRIE MANOR NRSG &amp; REHAB CTR</t>
  </si>
  <si>
    <t xml:space="preserve">345 DIXIE HIGHWAY             </t>
  </si>
  <si>
    <t xml:space="preserve">PRAIRIE OASIS                 </t>
  </si>
  <si>
    <t xml:space="preserve">16000 WABASH AVENUE           </t>
  </si>
  <si>
    <t xml:space="preserve">PROMEDICA SKILLED NURSING AH  </t>
  </si>
  <si>
    <t xml:space="preserve">715 WEST CENTRAL ROAD         </t>
  </si>
  <si>
    <t xml:space="preserve">PROMEDICA SKILLED NURSING EG  </t>
  </si>
  <si>
    <t xml:space="preserve">1920 NERGE ROAD               </t>
  </si>
  <si>
    <t>ELK GROVE VILLAG</t>
  </si>
  <si>
    <t xml:space="preserve">PROMEDICA SKILLED NURSING HOM </t>
  </si>
  <si>
    <t xml:space="preserve">940 MAPLE AVENUE              </t>
  </si>
  <si>
    <t xml:space="preserve">HOMEWOOD        </t>
  </si>
  <si>
    <t xml:space="preserve">PROMEDICA SKILLED NURSING OLE </t>
  </si>
  <si>
    <t xml:space="preserve">9401 SOUTH KOSTNER AVENUE     </t>
  </si>
  <si>
    <t xml:space="preserve">PROMEDICA SKILLED NURSING OLW </t>
  </si>
  <si>
    <t xml:space="preserve">6300 WEST 95TH STREET         </t>
  </si>
  <si>
    <t xml:space="preserve">PROMEDICA SKILLED NURSING PHE </t>
  </si>
  <si>
    <t xml:space="preserve">7850 W. COLLEGE DRIVE         </t>
  </si>
  <si>
    <t xml:space="preserve">PROMEDICA SKILLED NURSING PHW </t>
  </si>
  <si>
    <t xml:space="preserve">11860 SOUTHWEST HIGHWAY       </t>
  </si>
  <si>
    <t xml:space="preserve">RAVISLOE TERRACE              </t>
  </si>
  <si>
    <t xml:space="preserve">18227 RAVISLOE                </t>
  </si>
  <si>
    <t xml:space="preserve">ROSARY HILL HOME              </t>
  </si>
  <si>
    <t xml:space="preserve">9000 WEST 81ST STREET         </t>
  </si>
  <si>
    <t xml:space="preserve">JUSTICE         </t>
  </si>
  <si>
    <t xml:space="preserve">SCOTTISH HOME, THE            </t>
  </si>
  <si>
    <t xml:space="preserve">2800 DES PLAINES AVENUE       </t>
  </si>
  <si>
    <t xml:space="preserve">RIVERSIDE       </t>
  </si>
  <si>
    <t xml:space="preserve">SHORE HOMES EAST              </t>
  </si>
  <si>
    <t xml:space="preserve">503 MICHIGAN AVENUE           </t>
  </si>
  <si>
    <t xml:space="preserve">SKOKIE MEADOWS                </t>
  </si>
  <si>
    <t xml:space="preserve">4600 WEST GOLF ROAD           </t>
  </si>
  <si>
    <t xml:space="preserve">SOUTH HOLLAND MANOR HTH &amp; RHB </t>
  </si>
  <si>
    <t xml:space="preserve">2145 EAST 170TH STREET        </t>
  </si>
  <si>
    <t xml:space="preserve">SOUTH SUBURBAN REHAB CENTER   </t>
  </si>
  <si>
    <t xml:space="preserve">19000 SOUTH HALSTED STREET    </t>
  </si>
  <si>
    <t xml:space="preserve">SPAULDING TERRACE             </t>
  </si>
  <si>
    <t xml:space="preserve">16307 SPAULDING AVENUE        </t>
  </si>
  <si>
    <t xml:space="preserve">MARKHAM         </t>
  </si>
  <si>
    <t xml:space="preserve">SUNSET OF HAZEL CREST         </t>
  </si>
  <si>
    <t xml:space="preserve">3701 WEST 183RD STREET        </t>
  </si>
  <si>
    <t xml:space="preserve">SYMPHONY EVANSTON HEALTHCARE  </t>
  </si>
  <si>
    <t xml:space="preserve">820 FOSTER STREET             </t>
  </si>
  <si>
    <t xml:space="preserve">SYMPHONY OF CRESTWOOD         </t>
  </si>
  <si>
    <t xml:space="preserve">14255 SOUTH CICERO AVENUE     </t>
  </si>
  <si>
    <t xml:space="preserve">SYMPHONY OF HANOVER PARK      </t>
  </si>
  <si>
    <t xml:space="preserve">2000 WEST LAKE STREET         </t>
  </si>
  <si>
    <t xml:space="preserve">HANOVER PARK    </t>
  </si>
  <si>
    <t xml:space="preserve">SYMPHONY PALOS PARK           </t>
  </si>
  <si>
    <t xml:space="preserve">12220 S WILL COOK RD          </t>
  </si>
  <si>
    <t xml:space="preserve">PALOS PARK      </t>
  </si>
  <si>
    <t xml:space="preserve">THORNTON HEIGHTS TERRACE      </t>
  </si>
  <si>
    <t xml:space="preserve">160 WEST 10TH STREET          </t>
  </si>
  <si>
    <t xml:space="preserve">THREE CROWNS PARK             </t>
  </si>
  <si>
    <t xml:space="preserve">2323 MCDANIEL AVENUE          </t>
  </si>
  <si>
    <t xml:space="preserve">TIBSTRA HOUSE                 </t>
  </si>
  <si>
    <t xml:space="preserve">271 EAST 161ST STREET         </t>
  </si>
  <si>
    <t xml:space="preserve">TORRENCE PLACE                </t>
  </si>
  <si>
    <t xml:space="preserve">2601 223RD STREET             </t>
  </si>
  <si>
    <t xml:space="preserve">TRI-STATE VILLAGE NRSG &amp; RHB  </t>
  </si>
  <si>
    <t xml:space="preserve">2500 EAST 175TH STREET        </t>
  </si>
  <si>
    <t xml:space="preserve">LANSING         </t>
  </si>
  <si>
    <t xml:space="preserve">VI AT THE GLEN                </t>
  </si>
  <si>
    <t xml:space="preserve">2401 INDIGO LANE              </t>
  </si>
  <si>
    <t xml:space="preserve">VILLA AT PALOS HEIGHTS        </t>
  </si>
  <si>
    <t xml:space="preserve">12550 SOUTH RIDGELAND AVENUE  </t>
  </si>
  <si>
    <t xml:space="preserve">VILLA AT SOUTH HOLLAND,THE    </t>
  </si>
  <si>
    <t xml:space="preserve">16300 WAUSAU STREET           </t>
  </si>
  <si>
    <t xml:space="preserve">VINES AT COUNTRYSIDE, THE     </t>
  </si>
  <si>
    <t xml:space="preserve">971 BODE RD.                  </t>
  </si>
  <si>
    <t xml:space="preserve">WARREN BARR LIEBERMAN         </t>
  </si>
  <si>
    <t xml:space="preserve">9700 GROSS POINT RD           </t>
  </si>
  <si>
    <t xml:space="preserve">WARREN BARR ORLAND PARK       </t>
  </si>
  <si>
    <t xml:space="preserve">14601 JOHN HUMPHRY DRIVE      </t>
  </si>
  <si>
    <t xml:space="preserve">WESTMINSTER PLACE             </t>
  </si>
  <si>
    <t xml:space="preserve">3200 GRANT STREET             </t>
  </si>
  <si>
    <t xml:space="preserve">ZACHARY HOUSE                 </t>
  </si>
  <si>
    <t xml:space="preserve">1102 EAST AVENUE              </t>
  </si>
  <si>
    <t>553 McHenry Rd</t>
  </si>
  <si>
    <t>Wheeling</t>
  </si>
  <si>
    <t>60090</t>
  </si>
  <si>
    <t>Alexi Senior Living</t>
  </si>
  <si>
    <t>6301 Lincoln Highway, 211th Street</t>
  </si>
  <si>
    <t>Matteson</t>
  </si>
  <si>
    <t>60443</t>
  </si>
  <si>
    <t>Arbor Terrace Glenview</t>
  </si>
  <si>
    <t>4700 W. Lake Avenue</t>
  </si>
  <si>
    <t>Glenview</t>
  </si>
  <si>
    <t>60025</t>
  </si>
  <si>
    <t>Artis Senior Living of Wilmette</t>
  </si>
  <si>
    <t>335 Ridge Road</t>
  </si>
  <si>
    <t>Wilmette</t>
  </si>
  <si>
    <t>60091</t>
  </si>
  <si>
    <t>1750 Elmhurst Road</t>
  </si>
  <si>
    <t>Des Plaines</t>
  </si>
  <si>
    <t>60018</t>
  </si>
  <si>
    <t>Ascension Living Bethlehem Woods</t>
  </si>
  <si>
    <t>1529 W. Ogden Ave</t>
  </si>
  <si>
    <t>LaGrange Park</t>
  </si>
  <si>
    <t>60526</t>
  </si>
  <si>
    <t>Aspired Living of LaGrange</t>
  </si>
  <si>
    <t>35 Shawmut Avenue</t>
  </si>
  <si>
    <t>La Grange</t>
  </si>
  <si>
    <t>60525</t>
  </si>
  <si>
    <t>Aspired Living of Prospect Heights</t>
  </si>
  <si>
    <t>708 N. Elmhurst Rd</t>
  </si>
  <si>
    <t>Prospect Heights</t>
  </si>
  <si>
    <t>60070</t>
  </si>
  <si>
    <t>Assisted Living at Franciscan Village</t>
  </si>
  <si>
    <t>11400 Theresa Drive</t>
  </si>
  <si>
    <t>Lemont</t>
  </si>
  <si>
    <t>60439</t>
  </si>
  <si>
    <t>Axelson Assisted Living</t>
  </si>
  <si>
    <t>2195 Foxglove Dr</t>
  </si>
  <si>
    <t>Northbrook</t>
  </si>
  <si>
    <t>60062</t>
  </si>
  <si>
    <t>Bickford of Tinley Park</t>
  </si>
  <si>
    <t>17301 80th Ave.</t>
  </si>
  <si>
    <t>Tinley Park</t>
  </si>
  <si>
    <t>60477</t>
  </si>
  <si>
    <t>Brookdale Des Plaines</t>
  </si>
  <si>
    <t>800 S River Rd</t>
  </si>
  <si>
    <t>60016</t>
  </si>
  <si>
    <t>Brookdale Hoffman Estates</t>
  </si>
  <si>
    <t>1515 Barrington Rd</t>
  </si>
  <si>
    <t>Hoffman Estates</t>
  </si>
  <si>
    <t>60169</t>
  </si>
  <si>
    <t>Brookdale Northbrook</t>
  </si>
  <si>
    <t>4501 Concord Ln</t>
  </si>
  <si>
    <t>Brookdale Oak Park</t>
  </si>
  <si>
    <t>1111 Ontario St</t>
  </si>
  <si>
    <t>Oak Park</t>
  </si>
  <si>
    <t>60302</t>
  </si>
  <si>
    <t>Brookdale Orland Park</t>
  </si>
  <si>
    <t>16051 S. LaGrange Rd</t>
  </si>
  <si>
    <t>Orland Park</t>
  </si>
  <si>
    <t>60467</t>
  </si>
  <si>
    <t>Carrington at Lincolnwood</t>
  </si>
  <si>
    <t>3501 Northeast Parkway</t>
  </si>
  <si>
    <t>Lincolnwood</t>
  </si>
  <si>
    <t>60712</t>
  </si>
  <si>
    <t>4747 N Canfield Ave</t>
  </si>
  <si>
    <t>Norridge</t>
  </si>
  <si>
    <t>60706</t>
  </si>
  <si>
    <t>Charter Senior Living of Orland Park</t>
  </si>
  <si>
    <t>8021 151st Street</t>
  </si>
  <si>
    <t>60462</t>
  </si>
  <si>
    <t>Church Creek</t>
  </si>
  <si>
    <t>1250 W. Central Road</t>
  </si>
  <si>
    <t>Arlington Heights</t>
  </si>
  <si>
    <t>60005</t>
  </si>
  <si>
    <t>Elevate Saint Andrew Living</t>
  </si>
  <si>
    <t>7000 N. Newark Avenue</t>
  </si>
  <si>
    <t>Niles</t>
  </si>
  <si>
    <t>60714</t>
  </si>
  <si>
    <t>Emerald Place</t>
  </si>
  <si>
    <t>1879 Chestnut Avenue</t>
  </si>
  <si>
    <t>Encore at the Lodge</t>
  </si>
  <si>
    <t>2220 Founders Drive</t>
  </si>
  <si>
    <t>Evergreen Place Senior Living - Orland Park</t>
  </si>
  <si>
    <t>10820 183rd Street</t>
  </si>
  <si>
    <t>1260 Franciscan Dr</t>
  </si>
  <si>
    <t>350 W Schaumburg Rd</t>
  </si>
  <si>
    <t>Schaumburg</t>
  </si>
  <si>
    <t>60194</t>
  </si>
  <si>
    <t>Gardens Arlington Heights (The)</t>
  </si>
  <si>
    <t>1625 S. Arlington Heights Rd</t>
  </si>
  <si>
    <t>1665 Oakton Place</t>
  </si>
  <si>
    <t>Grace Point Place</t>
  </si>
  <si>
    <t>5701 W 101st St</t>
  </si>
  <si>
    <t>Oak Lawn</t>
  </si>
  <si>
    <t>60453</t>
  </si>
  <si>
    <t>Hearthstone of Arlington Heights</t>
  </si>
  <si>
    <t>800 W. Oakton St.</t>
  </si>
  <si>
    <t>60004</t>
  </si>
  <si>
    <t>Heartis Village of Orland Park</t>
  </si>
  <si>
    <t>7420 W. 159th Street</t>
  </si>
  <si>
    <t>Highlands at Westminster Place</t>
  </si>
  <si>
    <t>3131 Simpson Street</t>
  </si>
  <si>
    <t>Evanston</t>
  </si>
  <si>
    <t>60201</t>
  </si>
  <si>
    <t>Home Sweet Home of Arlington Hts.</t>
  </si>
  <si>
    <t>207 W. Appletree Lane</t>
  </si>
  <si>
    <t>La Grange Park Center, Inc.</t>
  </si>
  <si>
    <t>1515 W. Ogden Avenue</t>
  </si>
  <si>
    <t>Landing on Dundee Senior Living (The)</t>
  </si>
  <si>
    <t>156 W Dundee Road</t>
  </si>
  <si>
    <t>7000 N. McCormick Blvd</t>
  </si>
  <si>
    <t>Maclean House</t>
  </si>
  <si>
    <t>2800 S Des Plaines Avenue</t>
  </si>
  <si>
    <t>North Riverside</t>
  </si>
  <si>
    <t>60546</t>
  </si>
  <si>
    <t>425 Davis St.</t>
  </si>
  <si>
    <t>Moorings of Arlington Heights, LLC  (MC)</t>
  </si>
  <si>
    <t>1061 S. Moorings Drive</t>
  </si>
  <si>
    <t>Moorings of Arlington Heights, LLC (AL)</t>
  </si>
  <si>
    <t>1071 S. Moorings Dr</t>
  </si>
  <si>
    <t>Mount Prospect Senior Living</t>
  </si>
  <si>
    <t>1111 S. Linneman Rd</t>
  </si>
  <si>
    <t>Mount Prospect</t>
  </si>
  <si>
    <t>60056</t>
  </si>
  <si>
    <t>Museum Residences on Oak</t>
  </si>
  <si>
    <t>1555 Oak Avenue</t>
  </si>
  <si>
    <t>North Shore Place</t>
  </si>
  <si>
    <t>1000 Sunset Ridge Road</t>
  </si>
  <si>
    <t>Northbrook Inn Memory Care</t>
  </si>
  <si>
    <t>99 Pointe Drive</t>
  </si>
  <si>
    <t>Oak Park Arms</t>
  </si>
  <si>
    <t>408 S. Oak Park Ave</t>
  </si>
  <si>
    <t>829 Carillon Dr.</t>
  </si>
  <si>
    <t>Bartlett</t>
  </si>
  <si>
    <t>60103</t>
  </si>
  <si>
    <t>Palos Heights Senior Living</t>
  </si>
  <si>
    <t>7100 West College Drive</t>
  </si>
  <si>
    <t>Palos Heights</t>
  </si>
  <si>
    <t>60463</t>
  </si>
  <si>
    <t>Peace Village</t>
  </si>
  <si>
    <t>10300 Village Circle Dr</t>
  </si>
  <si>
    <t>Palos Park</t>
  </si>
  <si>
    <t>60464</t>
  </si>
  <si>
    <t>315 N. LaGrange Rd</t>
  </si>
  <si>
    <t>Porter Place</t>
  </si>
  <si>
    <t>17833 Harlem Ave</t>
  </si>
  <si>
    <t>Revere Court of South Barrington</t>
  </si>
  <si>
    <t>215 Bartlett Road</t>
  </si>
  <si>
    <t>South Barrington</t>
  </si>
  <si>
    <t>60010</t>
  </si>
  <si>
    <t>Roma Home Care Inc.</t>
  </si>
  <si>
    <t>13740 S. Archer Ave</t>
  </si>
  <si>
    <t>Sheridan at Park Ridge (The)</t>
  </si>
  <si>
    <t>510 N. Greenwood Ave</t>
  </si>
  <si>
    <t>Park Ridge</t>
  </si>
  <si>
    <t>60068</t>
  </si>
  <si>
    <t>Sheridan at River Forest</t>
  </si>
  <si>
    <t>800 Harlem Avenue</t>
  </si>
  <si>
    <t>River Forest</t>
  </si>
  <si>
    <t>60305</t>
  </si>
  <si>
    <t>Summit of Uptown</t>
  </si>
  <si>
    <t>10 N. Summit</t>
  </si>
  <si>
    <t>Sunrise of Flossmoor</t>
  </si>
  <si>
    <t>19715 Governor's Hwy</t>
  </si>
  <si>
    <t>Flossmoor</t>
  </si>
  <si>
    <t>60422</t>
  </si>
  <si>
    <t>Sunrise of Palos Park</t>
  </si>
  <si>
    <t>12828 S. LaGrange Rd.</t>
  </si>
  <si>
    <t>Sunrise of Park Ridge</t>
  </si>
  <si>
    <t>1725 Ballard Rd.</t>
  </si>
  <si>
    <t>Sunrise of Schaumburg</t>
  </si>
  <si>
    <t>790 N. Plum Grove Rd</t>
  </si>
  <si>
    <t>60173</t>
  </si>
  <si>
    <t>Sunrise Villa Olympia Fields</t>
  </si>
  <si>
    <t>3633 Breakers Drive</t>
  </si>
  <si>
    <t>Olympia Fields</t>
  </si>
  <si>
    <t>60461</t>
  </si>
  <si>
    <t>2323 McDaniel</t>
  </si>
  <si>
    <t>Trulee Evanston</t>
  </si>
  <si>
    <t>1815 Ridge Avenue</t>
  </si>
  <si>
    <t>2401 Indigo Lane</t>
  </si>
  <si>
    <t>60026</t>
  </si>
  <si>
    <t>971 Bode Rd</t>
  </si>
  <si>
    <t>Elgin</t>
  </si>
  <si>
    <t>60120</t>
  </si>
  <si>
    <t>Waterford Estates</t>
  </si>
  <si>
    <t>17400 S. Kedzie Ave</t>
  </si>
  <si>
    <t>Hazel Crest</t>
  </si>
  <si>
    <t>60429</t>
  </si>
  <si>
    <t>Waverly Inn Memory Care Community</t>
  </si>
  <si>
    <t>515 W. Rand Road</t>
  </si>
  <si>
    <t>Weinberg Community</t>
  </si>
  <si>
    <t>1551 Lake Cook Rd</t>
  </si>
  <si>
    <t>Deerfield</t>
  </si>
  <si>
    <t>60015</t>
  </si>
  <si>
    <t>Wellshire Morton Grove</t>
  </si>
  <si>
    <t>8415 Waukegan Road</t>
  </si>
  <si>
    <t>Morton Grove</t>
  </si>
  <si>
    <t>60053</t>
  </si>
  <si>
    <t>Westbrook Senior Living</t>
  </si>
  <si>
    <t>110 W. Schaumburg Rd</t>
  </si>
  <si>
    <t>Streamwood</t>
  </si>
  <si>
    <t>60107</t>
  </si>
  <si>
    <t>Wickshire Wilmette</t>
  </si>
  <si>
    <t>615 Ridge Rd</t>
  </si>
  <si>
    <t>Woodlands at The British Home</t>
  </si>
  <si>
    <t>3000 McCormick Ave</t>
  </si>
  <si>
    <t>Brookfield</t>
  </si>
  <si>
    <t>60513</t>
  </si>
  <si>
    <t>Alexian Village of Elk Grove</t>
  </si>
  <si>
    <t>975 Martha</t>
  </si>
  <si>
    <t>Elk Grove Village</t>
  </si>
  <si>
    <t>Concord Place</t>
  </si>
  <si>
    <t>401 West Lake Street</t>
  </si>
  <si>
    <t>Northlake</t>
  </si>
  <si>
    <t>Grand Regency of Robbins</t>
  </si>
  <si>
    <t>13820 Utica</t>
  </si>
  <si>
    <t>Robbins</t>
  </si>
  <si>
    <t xml:space="preserve">Moraine Court </t>
  </si>
  <si>
    <t>8080 S. Harlem Avenue</t>
  </si>
  <si>
    <t>Bridgeview</t>
  </si>
  <si>
    <t>Plum Creek SLF</t>
  </si>
  <si>
    <t>2801 W. Algonquin Road</t>
  </si>
  <si>
    <t>Rolling Meadows</t>
  </si>
  <si>
    <t>Prairie Green at Dixie Crossing</t>
  </si>
  <si>
    <t>1040 Dixie Crossing</t>
  </si>
  <si>
    <t>Chicago Heights IL</t>
  </si>
  <si>
    <t>Prairie Green at Fay's Point</t>
  </si>
  <si>
    <t>1546 West Water Street</t>
  </si>
  <si>
    <t xml:space="preserve"> Blue Island</t>
  </si>
  <si>
    <t>Royal Estates Assistive Living</t>
  </si>
  <si>
    <t>1515 E. 154th Street</t>
  </si>
  <si>
    <t>Dolton</t>
  </si>
  <si>
    <t>St. Anthony of Lansing</t>
  </si>
  <si>
    <t>3025 Spring Lake Drive</t>
  </si>
  <si>
    <t>Lansing</t>
  </si>
  <si>
    <t>The Pointe at Kilpatrick</t>
  </si>
  <si>
    <t>14230 S. Kilpatrick Ave.</t>
  </si>
  <si>
    <t>Crestwood</t>
  </si>
  <si>
    <t>Victory Centre of Bartlett</t>
  </si>
  <si>
    <t>1101 W. Bartlett Road</t>
  </si>
  <si>
    <t>Victory Centre of Park Forest</t>
  </si>
  <si>
    <t>101 Main Street</t>
  </si>
  <si>
    <t>Park Forest</t>
  </si>
  <si>
    <t>Victory Centre of River Oaks</t>
  </si>
  <si>
    <t>1370 Ring Road</t>
  </si>
  <si>
    <t>Calumet City</t>
  </si>
  <si>
    <t>Victory Centre of River Woods</t>
  </si>
  <si>
    <t>1800 River Woods Drive</t>
  </si>
  <si>
    <t>Melrose Park</t>
  </si>
  <si>
    <t>Victory Centre of Sierra Ridge</t>
  </si>
  <si>
    <t>4150 W. Gatling Blvd</t>
  </si>
  <si>
    <t>Country Club Hills</t>
  </si>
  <si>
    <t>Total Beds</t>
  </si>
  <si>
    <t>Asbury Court Assisted Living</t>
  </si>
  <si>
    <t>Asbury Court Retirement Comm. (SLF)</t>
  </si>
  <si>
    <t>Central Baptist Village Assisted Living</t>
  </si>
  <si>
    <t>COUNTRY CLUB HILLS</t>
  </si>
  <si>
    <t>Franciscan Village of Lemont Assisted Living</t>
  </si>
  <si>
    <t>Friendship Village of Schaumburg Assisted Living</t>
  </si>
  <si>
    <t>Generations at Oakton Arms Assisted Living</t>
  </si>
  <si>
    <t>Lincolnwood Place Assisted Living</t>
  </si>
  <si>
    <t>Mather Evanston (The) Assisted Living</t>
  </si>
  <si>
    <t>Oaks Health Care Center (The) Assisted Living</t>
  </si>
  <si>
    <t>Plymouth Place, Inc. Assisted Living</t>
  </si>
  <si>
    <t>Three Crowns Park Assisted Living</t>
  </si>
  <si>
    <t>Vi at The Glen Assisted Living</t>
  </si>
  <si>
    <t>Vines Senior Home (The) Assisted Living</t>
  </si>
  <si>
    <t>Addolorata Villa Assisted Living</t>
  </si>
  <si>
    <t># of Beds or Facilities</t>
  </si>
  <si>
    <t>% of Beds or Facilities</t>
  </si>
  <si>
    <t xml:space="preserve">Funding </t>
  </si>
  <si>
    <t>by Beds</t>
  </si>
  <si>
    <t>by Facilities</t>
  </si>
  <si>
    <t>% of beds</t>
  </si>
  <si>
    <t>% of facilities</t>
  </si>
  <si>
    <t>by beds</t>
  </si>
  <si>
    <t>by facilities</t>
  </si>
  <si>
    <t>a</t>
  </si>
  <si>
    <t xml:space="preserve">b </t>
  </si>
  <si>
    <t>c</t>
  </si>
  <si>
    <t>d</t>
  </si>
  <si>
    <t>e</t>
  </si>
  <si>
    <t xml:space="preserve">f </t>
  </si>
  <si>
    <t>g</t>
  </si>
  <si>
    <t>b/total b</t>
  </si>
  <si>
    <t>c/total c</t>
  </si>
  <si>
    <t>50% dist</t>
  </si>
  <si>
    <t>Total</t>
  </si>
  <si>
    <t>Remaining</t>
  </si>
  <si>
    <t>Proposed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</si>
</sst>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Century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Arial1"/>
    </font>
    <font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3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3" xfId="0" applyFont="1" applyBorder="1"/>
    <xf numFmtId="0" fontId="0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44" fontId="0" fillId="0" borderId="6" xfId="2" applyFont="1" applyBorder="1" applyAlignment="1"/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44" fontId="0" fillId="0" borderId="0" xfId="2" applyFont="1"/>
    <xf numFmtId="0" fontId="0" fillId="0" borderId="8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164" fontId="10" fillId="0" borderId="5" xfId="1" applyNumberFormat="1" applyFont="1" applyFill="1" applyBorder="1"/>
    <xf numFmtId="10" fontId="10" fillId="0" borderId="10" xfId="3" applyNumberFormat="1" applyFont="1" applyBorder="1"/>
    <xf numFmtId="44" fontId="10" fillId="0" borderId="10" xfId="2" applyFont="1" applyBorder="1"/>
    <xf numFmtId="44" fontId="11" fillId="0" borderId="10" xfId="0" applyNumberFormat="1" applyFont="1" applyBorder="1"/>
    <xf numFmtId="0" fontId="10" fillId="0" borderId="12" xfId="0" applyFont="1" applyBorder="1" applyAlignment="1">
      <alignment wrapText="1"/>
    </xf>
    <xf numFmtId="0" fontId="9" fillId="0" borderId="13" xfId="0" applyFont="1" applyBorder="1"/>
    <xf numFmtId="164" fontId="9" fillId="0" borderId="14" xfId="1" applyNumberFormat="1" applyFont="1" applyFill="1" applyBorder="1"/>
    <xf numFmtId="164" fontId="9" fillId="0" borderId="15" xfId="1" applyNumberFormat="1" applyFont="1" applyFill="1" applyBorder="1"/>
    <xf numFmtId="10" fontId="9" fillId="0" borderId="15" xfId="3" applyNumberFormat="1" applyFont="1" applyFill="1" applyBorder="1"/>
    <xf numFmtId="10" fontId="9" fillId="0" borderId="15" xfId="3" applyNumberFormat="1" applyFont="1" applyFill="1" applyBorder="1" applyAlignment="1">
      <alignment wrapText="1"/>
    </xf>
    <xf numFmtId="44" fontId="9" fillId="0" borderId="15" xfId="2" applyFont="1" applyFill="1" applyBorder="1"/>
    <xf numFmtId="0" fontId="7" fillId="0" borderId="0" xfId="0" applyFont="1" applyAlignment="1">
      <alignment horizontal="left" wrapText="1"/>
    </xf>
    <xf numFmtId="0" fontId="6" fillId="0" borderId="0" xfId="0" applyFont="1"/>
    <xf numFmtId="0" fontId="12" fillId="0" borderId="0" xfId="0" applyFont="1"/>
    <xf numFmtId="9" fontId="10" fillId="0" borderId="10" xfId="3" applyNumberFormat="1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206CCD-1D25-41F4-8EA3-4806DC1EF669}" name="Table1" displayName="Table1" ref="A1:L264" totalsRowCount="1" headerRowDxfId="25" dataDxfId="24">
  <autoFilter ref="A1:L263" xr:uid="{99206CCD-1D25-41F4-8EA3-4806DC1EF669}"/>
  <sortState xmlns:xlrd2="http://schemas.microsoft.com/office/spreadsheetml/2017/richdata2" ref="A2:L263">
    <sortCondition ref="A1:A263"/>
  </sortState>
  <tableColumns count="12">
    <tableColumn id="1" xr3:uid="{39C88C8A-7FE3-4F97-8A5F-54E71B0F865D}" name="Name" dataDxfId="23" totalsRowDxfId="22"/>
    <tableColumn id="2" xr3:uid="{E9AC486D-1B50-482E-8497-6A0D4D33BC42}" name="Street Address" dataDxfId="21" totalsRowDxfId="20"/>
    <tableColumn id="3" xr3:uid="{DA336BD1-BE7B-4A27-8680-B660C5888A7F}" name="City" dataDxfId="19" totalsRowDxfId="18"/>
    <tableColumn id="4" xr3:uid="{C75631F6-433D-4889-917B-F7FF6049D413}" name="Zip Code" dataDxfId="17" totalsRowDxfId="16"/>
    <tableColumn id="5" xr3:uid="{58302A2C-3FF1-4AF8-92A9-1B757CB0B287}" name="Skilled" dataDxfId="15" totalsRowDxfId="14"/>
    <tableColumn id="6" xr3:uid="{53D14FF3-AAE9-42B2-85A8-6C372FE20833}" name="Intermediate" dataDxfId="13" totalsRowDxfId="12"/>
    <tableColumn id="7" xr3:uid="{3C0291F8-BFA4-43CF-B769-AFE99895E1ED}" name="ICF-DD" dataDxfId="11" totalsRowDxfId="10"/>
    <tableColumn id="8" xr3:uid="{D2428274-F309-4AAA-B908-E58E8A049535}" name="SHL" dataDxfId="9" totalsRowDxfId="8"/>
    <tableColumn id="9" xr3:uid="{5FB5195E-93E2-4A92-8414-3BC49D99A954}" name="MC/DD" dataDxfId="7" totalsRowDxfId="6"/>
    <tableColumn id="10" xr3:uid="{393EF515-2E21-4AA4-AE7B-5BFBA7843114}" name="ALF" dataDxfId="5" totalsRowDxfId="4"/>
    <tableColumn id="11" xr3:uid="{84489E62-5994-4F79-9FD9-848FE72178F8}" name="SLF" dataDxfId="3" totalsRowDxfId="2"/>
    <tableColumn id="12" xr3:uid="{2144EE09-AEA7-4504-921C-491764DD02B7}" name="Total Beds" totalsRowFunction="sum" dataDxfId="1" totalsRowDxfId="0">
      <calculatedColumnFormula>SUM(Table1[[#This Row],[Skilled]:[SLF]])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E3AE-3E07-48FC-A954-DEE2BD0EF1C8}">
  <sheetPr>
    <pageSetUpPr fitToPage="1"/>
  </sheetPr>
  <dimension ref="A1:L264"/>
  <sheetViews>
    <sheetView topLeftCell="B1" workbookViewId="0">
      <pane ySplit="1" topLeftCell="A2" activePane="bottomLeft" state="frozen"/>
      <selection pane="bottomLeft" activeCell="L264" sqref="L264"/>
    </sheetView>
  </sheetViews>
  <sheetFormatPr defaultRowHeight="15"/>
  <cols>
    <col min="1" max="1" width="41.42578125" customWidth="1"/>
    <col min="2" max="2" width="30.85546875" customWidth="1"/>
    <col min="3" max="3" width="19.42578125" customWidth="1"/>
    <col min="12" max="12" width="9.140625" style="13"/>
  </cols>
  <sheetData>
    <row r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2" t="s">
        <v>9</v>
      </c>
      <c r="K1" s="2" t="s">
        <v>10</v>
      </c>
      <c r="L1" s="11" t="s">
        <v>690</v>
      </c>
    </row>
    <row r="2" spans="1:12">
      <c r="A2" s="4" t="s">
        <v>11</v>
      </c>
      <c r="B2" s="4" t="s">
        <v>12</v>
      </c>
      <c r="C2" s="4" t="s">
        <v>13</v>
      </c>
      <c r="D2" s="6">
        <v>60025</v>
      </c>
      <c r="E2" s="6">
        <v>192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12">
        <f>SUM(Table1[[#This Row],[Skilled]:[SLF]])</f>
        <v>192</v>
      </c>
    </row>
    <row r="3" spans="1:12">
      <c r="A3" s="3" t="s">
        <v>705</v>
      </c>
      <c r="B3" s="3" t="s">
        <v>438</v>
      </c>
      <c r="C3" s="3" t="s">
        <v>439</v>
      </c>
      <c r="D3" s="5" t="s">
        <v>440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5">
        <v>61</v>
      </c>
      <c r="K3" s="6">
        <v>0</v>
      </c>
      <c r="L3" s="12">
        <f>SUM(Table1[[#This Row],[Skilled]:[SLF]])</f>
        <v>61</v>
      </c>
    </row>
    <row r="4" spans="1:12">
      <c r="A4" s="4" t="s">
        <v>14</v>
      </c>
      <c r="B4" s="4" t="s">
        <v>15</v>
      </c>
      <c r="C4" s="4" t="s">
        <v>16</v>
      </c>
      <c r="D4" s="6">
        <v>60090</v>
      </c>
      <c r="E4" s="6">
        <v>88</v>
      </c>
      <c r="F4" s="6">
        <v>10</v>
      </c>
      <c r="G4" s="6">
        <v>0</v>
      </c>
      <c r="H4" s="6">
        <v>43</v>
      </c>
      <c r="I4" s="6">
        <v>0</v>
      </c>
      <c r="J4" s="6">
        <v>0</v>
      </c>
      <c r="K4" s="6">
        <v>0</v>
      </c>
      <c r="L4" s="12">
        <f>SUM(Table1[[#This Row],[Skilled]:[SLF]])</f>
        <v>141</v>
      </c>
    </row>
    <row r="5" spans="1:12">
      <c r="A5" s="4" t="s">
        <v>17</v>
      </c>
      <c r="B5" s="4" t="s">
        <v>18</v>
      </c>
      <c r="C5" s="4" t="s">
        <v>19</v>
      </c>
      <c r="D5" s="6">
        <v>60402</v>
      </c>
      <c r="E5" s="6">
        <v>31</v>
      </c>
      <c r="F5" s="6">
        <v>20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12">
        <f>SUM(Table1[[#This Row],[Skilled]:[SLF]])</f>
        <v>51</v>
      </c>
    </row>
    <row r="6" spans="1:12">
      <c r="A6" s="4" t="s">
        <v>20</v>
      </c>
      <c r="B6" s="4" t="s">
        <v>21</v>
      </c>
      <c r="C6" s="4" t="s">
        <v>22</v>
      </c>
      <c r="D6" s="6">
        <v>60202</v>
      </c>
      <c r="E6" s="6">
        <v>0</v>
      </c>
      <c r="F6" s="6">
        <v>417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12">
        <f>SUM(Table1[[#This Row],[Skilled]:[SLF]])</f>
        <v>417</v>
      </c>
    </row>
    <row r="7" spans="1:12">
      <c r="A7" s="4" t="s">
        <v>23</v>
      </c>
      <c r="B7" s="4" t="s">
        <v>24</v>
      </c>
      <c r="C7" s="4" t="s">
        <v>25</v>
      </c>
      <c r="D7" s="6">
        <v>60016</v>
      </c>
      <c r="E7" s="6">
        <v>110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12">
        <f>SUM(Table1[[#This Row],[Skilled]:[SLF]])</f>
        <v>110</v>
      </c>
    </row>
    <row r="8" spans="1:12">
      <c r="A8" s="4" t="s">
        <v>26</v>
      </c>
      <c r="B8" s="4" t="s">
        <v>27</v>
      </c>
      <c r="C8" s="4" t="s">
        <v>28</v>
      </c>
      <c r="D8" s="6">
        <v>60010</v>
      </c>
      <c r="E8" s="6">
        <v>150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12">
        <f>SUM(Table1[[#This Row],[Skilled]:[SLF]])</f>
        <v>150</v>
      </c>
    </row>
    <row r="9" spans="1:12">
      <c r="A9" s="4" t="s">
        <v>29</v>
      </c>
      <c r="B9" s="4" t="s">
        <v>30</v>
      </c>
      <c r="C9" s="4" t="s">
        <v>22</v>
      </c>
      <c r="D9" s="6">
        <v>60201</v>
      </c>
      <c r="E9" s="6">
        <v>99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12">
        <f>SUM(Table1[[#This Row],[Skilled]:[SLF]])</f>
        <v>99</v>
      </c>
    </row>
    <row r="10" spans="1:12">
      <c r="A10" s="4" t="s">
        <v>31</v>
      </c>
      <c r="B10" s="4" t="s">
        <v>32</v>
      </c>
      <c r="C10" s="4" t="s">
        <v>33</v>
      </c>
      <c r="D10" s="6">
        <v>60462</v>
      </c>
      <c r="E10" s="6">
        <v>200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2">
        <f>SUM(Table1[[#This Row],[Skilled]:[SLF]])</f>
        <v>200</v>
      </c>
    </row>
    <row r="11" spans="1:12">
      <c r="A11" s="4" t="s">
        <v>34</v>
      </c>
      <c r="B11" s="4" t="s">
        <v>35</v>
      </c>
      <c r="C11" s="4" t="s">
        <v>36</v>
      </c>
      <c r="D11" s="6">
        <v>60076</v>
      </c>
      <c r="E11" s="6">
        <v>56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12">
        <f>SUM(Table1[[#This Row],[Skilled]:[SLF]])</f>
        <v>56</v>
      </c>
    </row>
    <row r="12" spans="1:12">
      <c r="A12" s="4" t="s">
        <v>37</v>
      </c>
      <c r="B12" s="4" t="s">
        <v>38</v>
      </c>
      <c r="C12" s="4" t="s">
        <v>25</v>
      </c>
      <c r="D12" s="6">
        <v>60016</v>
      </c>
      <c r="E12" s="6">
        <v>0</v>
      </c>
      <c r="F12" s="6">
        <v>0</v>
      </c>
      <c r="G12" s="6">
        <v>0</v>
      </c>
      <c r="H12" s="6">
        <v>42</v>
      </c>
      <c r="I12" s="6">
        <v>0</v>
      </c>
      <c r="J12" s="6">
        <v>0</v>
      </c>
      <c r="K12" s="6">
        <v>0</v>
      </c>
      <c r="L12" s="12">
        <f>SUM(Table1[[#This Row],[Skilled]:[SLF]])</f>
        <v>42</v>
      </c>
    </row>
    <row r="13" spans="1:12">
      <c r="A13" s="4" t="s">
        <v>39</v>
      </c>
      <c r="B13" s="4" t="s">
        <v>40</v>
      </c>
      <c r="C13" s="4" t="s">
        <v>36</v>
      </c>
      <c r="D13" s="6">
        <v>60077</v>
      </c>
      <c r="E13" s="6">
        <v>93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2">
        <f>SUM(Table1[[#This Row],[Skilled]:[SLF]])</f>
        <v>93</v>
      </c>
    </row>
    <row r="14" spans="1:12">
      <c r="A14" s="4" t="s">
        <v>41</v>
      </c>
      <c r="B14" s="4" t="s">
        <v>42</v>
      </c>
      <c r="C14" s="4" t="s">
        <v>43</v>
      </c>
      <c r="D14" s="6">
        <v>60169</v>
      </c>
      <c r="E14" s="6">
        <v>217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2">
        <f>SUM(Table1[[#This Row],[Skilled]:[SLF]])</f>
        <v>217</v>
      </c>
    </row>
    <row r="15" spans="1:12">
      <c r="A15" s="4" t="s">
        <v>44</v>
      </c>
      <c r="B15" s="4" t="s">
        <v>45</v>
      </c>
      <c r="C15" s="4" t="s">
        <v>46</v>
      </c>
      <c r="D15" s="6">
        <v>60804</v>
      </c>
      <c r="E15" s="6">
        <v>249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2">
        <f>SUM(Table1[[#This Row],[Skilled]:[SLF]])</f>
        <v>249</v>
      </c>
    </row>
    <row r="16" spans="1:12" ht="30">
      <c r="A16" s="3" t="s">
        <v>441</v>
      </c>
      <c r="B16" s="3" t="s">
        <v>442</v>
      </c>
      <c r="C16" s="3" t="s">
        <v>443</v>
      </c>
      <c r="D16" s="5" t="s">
        <v>444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5">
        <v>75</v>
      </c>
      <c r="K16" s="6">
        <v>0</v>
      </c>
      <c r="L16" s="12">
        <f>SUM(Table1[[#This Row],[Skilled]:[SLF]])</f>
        <v>75</v>
      </c>
    </row>
    <row r="17" spans="1:12">
      <c r="A17" s="4" t="s">
        <v>646</v>
      </c>
      <c r="B17" s="4" t="s">
        <v>647</v>
      </c>
      <c r="C17" s="4" t="s">
        <v>648</v>
      </c>
      <c r="D17" s="6">
        <v>60007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9">
        <v>114</v>
      </c>
      <c r="L17" s="12">
        <f>SUM(Table1[[#This Row],[Skilled]:[SLF]])</f>
        <v>114</v>
      </c>
    </row>
    <row r="18" spans="1:12">
      <c r="A18" s="4" t="s">
        <v>47</v>
      </c>
      <c r="B18" s="4" t="s">
        <v>48</v>
      </c>
      <c r="C18" s="4" t="s">
        <v>49</v>
      </c>
      <c r="D18" s="6">
        <v>60439</v>
      </c>
      <c r="E18" s="6">
        <v>0</v>
      </c>
      <c r="F18" s="6">
        <v>0</v>
      </c>
      <c r="G18" s="6">
        <v>0</v>
      </c>
      <c r="H18" s="6">
        <v>56</v>
      </c>
      <c r="I18" s="6">
        <v>0</v>
      </c>
      <c r="J18" s="6">
        <v>0</v>
      </c>
      <c r="K18" s="6">
        <v>0</v>
      </c>
      <c r="L18" s="12">
        <f>SUM(Table1[[#This Row],[Skilled]:[SLF]])</f>
        <v>56</v>
      </c>
    </row>
    <row r="19" spans="1:12">
      <c r="A19" s="4" t="s">
        <v>50</v>
      </c>
      <c r="B19" s="4" t="s">
        <v>51</v>
      </c>
      <c r="C19" s="4" t="s">
        <v>52</v>
      </c>
      <c r="D19" s="6">
        <v>60459</v>
      </c>
      <c r="E19" s="6">
        <v>56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2">
        <f>SUM(Table1[[#This Row],[Skilled]:[SLF]])</f>
        <v>56</v>
      </c>
    </row>
    <row r="20" spans="1:12">
      <c r="A20" s="4" t="s">
        <v>53</v>
      </c>
      <c r="B20" s="4" t="s">
        <v>54</v>
      </c>
      <c r="C20" s="4" t="s">
        <v>55</v>
      </c>
      <c r="D20" s="6">
        <v>60411</v>
      </c>
      <c r="E20" s="6">
        <v>100</v>
      </c>
      <c r="F20" s="6">
        <v>100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12">
        <f>SUM(Table1[[#This Row],[Skilled]:[SLF]])</f>
        <v>200</v>
      </c>
    </row>
    <row r="21" spans="1:12">
      <c r="A21" s="4" t="s">
        <v>56</v>
      </c>
      <c r="B21" s="4" t="s">
        <v>57</v>
      </c>
      <c r="C21" s="4" t="s">
        <v>58</v>
      </c>
      <c r="D21" s="6">
        <v>60419</v>
      </c>
      <c r="E21" s="6">
        <v>88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12">
        <f>SUM(Table1[[#This Row],[Skilled]:[SLF]])</f>
        <v>88</v>
      </c>
    </row>
    <row r="22" spans="1:12">
      <c r="A22" s="4" t="s">
        <v>59</v>
      </c>
      <c r="B22" s="4" t="s">
        <v>60</v>
      </c>
      <c r="C22" s="4" t="s">
        <v>22</v>
      </c>
      <c r="D22" s="6">
        <v>60201</v>
      </c>
      <c r="E22" s="6">
        <v>57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12">
        <f>SUM(Table1[[#This Row],[Skilled]:[SLF]])</f>
        <v>57</v>
      </c>
    </row>
    <row r="23" spans="1:12">
      <c r="A23" s="4" t="s">
        <v>61</v>
      </c>
      <c r="B23" s="4" t="s">
        <v>62</v>
      </c>
      <c r="C23" s="4" t="s">
        <v>63</v>
      </c>
      <c r="D23" s="6">
        <v>60130</v>
      </c>
      <c r="E23" s="6">
        <v>232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2">
        <f>SUM(Table1[[#This Row],[Skilled]:[SLF]])</f>
        <v>232</v>
      </c>
    </row>
    <row r="24" spans="1:12">
      <c r="A24" s="4" t="s">
        <v>64</v>
      </c>
      <c r="B24" s="4" t="s">
        <v>65</v>
      </c>
      <c r="C24" s="4" t="s">
        <v>66</v>
      </c>
      <c r="D24" s="6">
        <v>60425</v>
      </c>
      <c r="E24" s="6">
        <v>184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2">
        <f>SUM(Table1[[#This Row],[Skilled]:[SLF]])</f>
        <v>184</v>
      </c>
    </row>
    <row r="25" spans="1:12">
      <c r="A25" s="4" t="s">
        <v>67</v>
      </c>
      <c r="B25" s="4" t="s">
        <v>68</v>
      </c>
      <c r="C25" s="4" t="s">
        <v>69</v>
      </c>
      <c r="D25" s="6">
        <v>60162</v>
      </c>
      <c r="E25" s="6">
        <v>58</v>
      </c>
      <c r="F25" s="6">
        <v>15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2">
        <f>SUM(Table1[[#This Row],[Skilled]:[SLF]])</f>
        <v>73</v>
      </c>
    </row>
    <row r="26" spans="1:12">
      <c r="A26" s="4" t="s">
        <v>70</v>
      </c>
      <c r="B26" s="4" t="s">
        <v>71</v>
      </c>
      <c r="C26" s="4" t="s">
        <v>72</v>
      </c>
      <c r="D26" s="6">
        <v>60445</v>
      </c>
      <c r="E26" s="6">
        <v>48</v>
      </c>
      <c r="F26" s="6">
        <v>43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2">
        <f>SUM(Table1[[#This Row],[Skilled]:[SLF]])</f>
        <v>91</v>
      </c>
    </row>
    <row r="27" spans="1:12">
      <c r="A27" s="4" t="s">
        <v>73</v>
      </c>
      <c r="B27" s="4" t="s">
        <v>74</v>
      </c>
      <c r="C27" s="4" t="s">
        <v>75</v>
      </c>
      <c r="D27" s="6">
        <v>60453</v>
      </c>
      <c r="E27" s="6">
        <v>134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2">
        <f>SUM(Table1[[#This Row],[Skilled]:[SLF]])</f>
        <v>134</v>
      </c>
    </row>
    <row r="28" spans="1:12">
      <c r="A28" s="4" t="s">
        <v>76</v>
      </c>
      <c r="B28" s="4" t="s">
        <v>77</v>
      </c>
      <c r="C28" s="4" t="s">
        <v>78</v>
      </c>
      <c r="D28" s="6">
        <v>60067</v>
      </c>
      <c r="E28" s="6">
        <v>69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2">
        <f>SUM(Table1[[#This Row],[Skilled]:[SLF]])</f>
        <v>69</v>
      </c>
    </row>
    <row r="29" spans="1:12">
      <c r="A29" s="4" t="s">
        <v>79</v>
      </c>
      <c r="B29" s="4" t="s">
        <v>80</v>
      </c>
      <c r="C29" s="4" t="s">
        <v>81</v>
      </c>
      <c r="D29" s="6">
        <v>60154</v>
      </c>
      <c r="E29" s="6">
        <v>120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12">
        <f>SUM(Table1[[#This Row],[Skilled]:[SLF]])</f>
        <v>120</v>
      </c>
    </row>
    <row r="30" spans="1:12">
      <c r="A30" s="3" t="s">
        <v>445</v>
      </c>
      <c r="B30" s="3" t="s">
        <v>446</v>
      </c>
      <c r="C30" s="3" t="s">
        <v>447</v>
      </c>
      <c r="D30" s="5" t="s">
        <v>448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5">
        <v>83</v>
      </c>
      <c r="K30" s="6">
        <v>0</v>
      </c>
      <c r="L30" s="12">
        <f>SUM(Table1[[#This Row],[Skilled]:[SLF]])</f>
        <v>83</v>
      </c>
    </row>
    <row r="31" spans="1:12">
      <c r="A31" s="4" t="s">
        <v>82</v>
      </c>
      <c r="B31" s="4" t="s">
        <v>83</v>
      </c>
      <c r="C31" s="4" t="s">
        <v>84</v>
      </c>
      <c r="D31" s="6">
        <v>60007</v>
      </c>
      <c r="E31" s="6">
        <v>0</v>
      </c>
      <c r="F31" s="6">
        <v>0</v>
      </c>
      <c r="G31" s="6">
        <v>0</v>
      </c>
      <c r="H31" s="6">
        <v>56</v>
      </c>
      <c r="I31" s="6">
        <v>0</v>
      </c>
      <c r="J31" s="6">
        <v>0</v>
      </c>
      <c r="K31" s="6">
        <v>0</v>
      </c>
      <c r="L31" s="12">
        <f>SUM(Table1[[#This Row],[Skilled]:[SLF]])</f>
        <v>56</v>
      </c>
    </row>
    <row r="32" spans="1:12">
      <c r="A32" s="4" t="s">
        <v>85</v>
      </c>
      <c r="B32" s="4" t="s">
        <v>86</v>
      </c>
      <c r="C32" s="4" t="s">
        <v>87</v>
      </c>
      <c r="D32" s="6">
        <v>60062</v>
      </c>
      <c r="E32" s="6">
        <v>0</v>
      </c>
      <c r="F32" s="6">
        <v>0</v>
      </c>
      <c r="G32" s="6">
        <v>0</v>
      </c>
      <c r="H32" s="6">
        <v>56</v>
      </c>
      <c r="I32" s="6">
        <v>0</v>
      </c>
      <c r="J32" s="6">
        <v>0</v>
      </c>
      <c r="K32" s="6">
        <v>0</v>
      </c>
      <c r="L32" s="12">
        <f>SUM(Table1[[#This Row],[Skilled]:[SLF]])</f>
        <v>56</v>
      </c>
    </row>
    <row r="33" spans="1:12">
      <c r="A33" s="4" t="s">
        <v>88</v>
      </c>
      <c r="B33" s="4" t="s">
        <v>89</v>
      </c>
      <c r="C33" s="4" t="s">
        <v>90</v>
      </c>
      <c r="D33" s="6">
        <v>60463</v>
      </c>
      <c r="E33" s="6">
        <v>0</v>
      </c>
      <c r="F33" s="6">
        <v>0</v>
      </c>
      <c r="G33" s="6">
        <v>0</v>
      </c>
      <c r="H33" s="6">
        <v>56</v>
      </c>
      <c r="I33" s="6">
        <v>0</v>
      </c>
      <c r="J33" s="6">
        <v>0</v>
      </c>
      <c r="K33" s="6">
        <v>0</v>
      </c>
      <c r="L33" s="12">
        <f>SUM(Table1[[#This Row],[Skilled]:[SLF]])</f>
        <v>56</v>
      </c>
    </row>
    <row r="34" spans="1:12">
      <c r="A34" s="4" t="s">
        <v>91</v>
      </c>
      <c r="B34" s="4" t="s">
        <v>92</v>
      </c>
      <c r="C34" s="4" t="s">
        <v>93</v>
      </c>
      <c r="D34" s="6">
        <v>60473</v>
      </c>
      <c r="E34" s="6">
        <v>0</v>
      </c>
      <c r="F34" s="6">
        <v>0</v>
      </c>
      <c r="G34" s="6">
        <v>0</v>
      </c>
      <c r="H34" s="6">
        <v>60</v>
      </c>
      <c r="I34" s="6">
        <v>0</v>
      </c>
      <c r="J34" s="6">
        <v>0</v>
      </c>
      <c r="K34" s="6">
        <v>0</v>
      </c>
      <c r="L34" s="12">
        <f>SUM(Table1[[#This Row],[Skilled]:[SLF]])</f>
        <v>60</v>
      </c>
    </row>
    <row r="35" spans="1:12">
      <c r="A35" s="3" t="s">
        <v>449</v>
      </c>
      <c r="B35" s="3" t="s">
        <v>450</v>
      </c>
      <c r="C35" s="3" t="s">
        <v>451</v>
      </c>
      <c r="D35" s="5" t="s">
        <v>452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5">
        <v>64</v>
      </c>
      <c r="K35" s="6">
        <v>0</v>
      </c>
      <c r="L35" s="12">
        <f>SUM(Table1[[#This Row],[Skilled]:[SLF]])</f>
        <v>64</v>
      </c>
    </row>
    <row r="36" spans="1:12">
      <c r="A36" s="3" t="s">
        <v>691</v>
      </c>
      <c r="B36" s="3" t="s">
        <v>453</v>
      </c>
      <c r="C36" s="3" t="s">
        <v>454</v>
      </c>
      <c r="D36" s="5" t="s">
        <v>455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5">
        <v>114</v>
      </c>
      <c r="K36" s="6">
        <v>0</v>
      </c>
      <c r="L36" s="12">
        <f>SUM(Table1[[#This Row],[Skilled]:[SLF]])</f>
        <v>114</v>
      </c>
    </row>
    <row r="37" spans="1:12">
      <c r="A37" s="4" t="s">
        <v>94</v>
      </c>
      <c r="B37" s="4" t="s">
        <v>95</v>
      </c>
      <c r="C37" s="4" t="s">
        <v>25</v>
      </c>
      <c r="D37" s="6">
        <v>60018</v>
      </c>
      <c r="E37" s="6">
        <v>79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12">
        <f>SUM(Table1[[#This Row],[Skilled]:[SLF]])</f>
        <v>79</v>
      </c>
    </row>
    <row r="38" spans="1:12">
      <c r="A38" s="4" t="s">
        <v>692</v>
      </c>
      <c r="B38" s="4" t="s">
        <v>453</v>
      </c>
      <c r="C38" s="4" t="s">
        <v>454</v>
      </c>
      <c r="D38" s="6">
        <v>60018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9">
        <v>190</v>
      </c>
      <c r="L38" s="12">
        <f>SUM(Table1[[#This Row],[Skilled]:[SLF]])</f>
        <v>190</v>
      </c>
    </row>
    <row r="39" spans="1:12">
      <c r="A39" s="4" t="s">
        <v>96</v>
      </c>
      <c r="B39" s="4" t="s">
        <v>97</v>
      </c>
      <c r="C39" s="4" t="s">
        <v>98</v>
      </c>
      <c r="D39" s="6">
        <v>60164</v>
      </c>
      <c r="E39" s="6">
        <v>201</v>
      </c>
      <c r="F39" s="6">
        <v>28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12">
        <f>SUM(Table1[[#This Row],[Skilled]:[SLF]])</f>
        <v>229</v>
      </c>
    </row>
    <row r="40" spans="1:12">
      <c r="A40" s="3" t="s">
        <v>456</v>
      </c>
      <c r="B40" s="3" t="s">
        <v>457</v>
      </c>
      <c r="C40" s="3" t="s">
        <v>458</v>
      </c>
      <c r="D40" s="5" t="s">
        <v>459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5">
        <v>64</v>
      </c>
      <c r="K40" s="6">
        <v>0</v>
      </c>
      <c r="L40" s="12">
        <f>SUM(Table1[[#This Row],[Skilled]:[SLF]])</f>
        <v>64</v>
      </c>
    </row>
    <row r="41" spans="1:12">
      <c r="A41" s="4" t="s">
        <v>99</v>
      </c>
      <c r="B41" s="4" t="s">
        <v>100</v>
      </c>
      <c r="C41" s="4" t="s">
        <v>25</v>
      </c>
      <c r="D41" s="6">
        <v>60016</v>
      </c>
      <c r="E41" s="6">
        <v>68</v>
      </c>
      <c r="F41" s="6">
        <v>0</v>
      </c>
      <c r="G41" s="6">
        <v>0</v>
      </c>
      <c r="H41" s="6">
        <v>15</v>
      </c>
      <c r="I41" s="6">
        <v>0</v>
      </c>
      <c r="J41" s="6">
        <v>0</v>
      </c>
      <c r="K41" s="6">
        <v>0</v>
      </c>
      <c r="L41" s="12">
        <f>SUM(Table1[[#This Row],[Skilled]:[SLF]])</f>
        <v>83</v>
      </c>
    </row>
    <row r="42" spans="1:12">
      <c r="A42" s="4" t="s">
        <v>101</v>
      </c>
      <c r="B42" s="4" t="s">
        <v>102</v>
      </c>
      <c r="C42" s="4" t="s">
        <v>103</v>
      </c>
      <c r="D42" s="6">
        <v>60068</v>
      </c>
      <c r="E42" s="6">
        <v>298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12">
        <f>SUM(Table1[[#This Row],[Skilled]:[SLF]])</f>
        <v>298</v>
      </c>
    </row>
    <row r="43" spans="1:12">
      <c r="A43" s="4" t="s">
        <v>104</v>
      </c>
      <c r="B43" s="4" t="s">
        <v>105</v>
      </c>
      <c r="C43" s="4" t="s">
        <v>106</v>
      </c>
      <c r="D43" s="6">
        <v>60714</v>
      </c>
      <c r="E43" s="6">
        <v>99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12">
        <f>SUM(Table1[[#This Row],[Skilled]:[SLF]])</f>
        <v>99</v>
      </c>
    </row>
    <row r="44" spans="1:12">
      <c r="A44" s="3" t="s">
        <v>460</v>
      </c>
      <c r="B44" s="3" t="s">
        <v>461</v>
      </c>
      <c r="C44" s="3" t="s">
        <v>462</v>
      </c>
      <c r="D44" s="5" t="s">
        <v>463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5">
        <v>117</v>
      </c>
      <c r="K44" s="6">
        <v>0</v>
      </c>
      <c r="L44" s="12">
        <f>SUM(Table1[[#This Row],[Skilled]:[SLF]])</f>
        <v>117</v>
      </c>
    </row>
    <row r="45" spans="1:12">
      <c r="A45" s="3" t="s">
        <v>464</v>
      </c>
      <c r="B45" s="3" t="s">
        <v>465</v>
      </c>
      <c r="C45" s="3" t="s">
        <v>466</v>
      </c>
      <c r="D45" s="5" t="s">
        <v>467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5">
        <v>101</v>
      </c>
      <c r="K45" s="6">
        <v>0</v>
      </c>
      <c r="L45" s="12">
        <f>SUM(Table1[[#This Row],[Skilled]:[SLF]])</f>
        <v>101</v>
      </c>
    </row>
    <row r="46" spans="1:12">
      <c r="A46" s="3" t="s">
        <v>468</v>
      </c>
      <c r="B46" s="3" t="s">
        <v>469</v>
      </c>
      <c r="C46" s="3" t="s">
        <v>470</v>
      </c>
      <c r="D46" s="5" t="s">
        <v>471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5">
        <v>34</v>
      </c>
      <c r="K46" s="6">
        <v>0</v>
      </c>
      <c r="L46" s="12">
        <f>SUM(Table1[[#This Row],[Skilled]:[SLF]])</f>
        <v>34</v>
      </c>
    </row>
    <row r="47" spans="1:12">
      <c r="A47" s="4" t="s">
        <v>107</v>
      </c>
      <c r="B47" s="4" t="s">
        <v>108</v>
      </c>
      <c r="C47" s="4" t="s">
        <v>109</v>
      </c>
      <c r="D47" s="6">
        <v>60415</v>
      </c>
      <c r="E47" s="6">
        <v>203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12">
        <f>SUM(Table1[[#This Row],[Skilled]:[SLF]])</f>
        <v>203</v>
      </c>
    </row>
    <row r="48" spans="1:12">
      <c r="A48" s="4" t="s">
        <v>110</v>
      </c>
      <c r="B48" s="4" t="s">
        <v>111</v>
      </c>
      <c r="C48" s="4" t="s">
        <v>112</v>
      </c>
      <c r="D48" s="6">
        <v>60805</v>
      </c>
      <c r="E48" s="6">
        <v>242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12">
        <f>SUM(Table1[[#This Row],[Skilled]:[SLF]])</f>
        <v>242</v>
      </c>
    </row>
    <row r="49" spans="1:12">
      <c r="A49" s="4" t="s">
        <v>113</v>
      </c>
      <c r="B49" s="4" t="s">
        <v>114</v>
      </c>
      <c r="C49" s="4" t="s">
        <v>103</v>
      </c>
      <c r="D49" s="6">
        <v>60068</v>
      </c>
      <c r="E49" s="6">
        <v>154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12">
        <f>SUM(Table1[[#This Row],[Skilled]:[SLF]])</f>
        <v>154</v>
      </c>
    </row>
    <row r="50" spans="1:12">
      <c r="A50" s="3" t="s">
        <v>472</v>
      </c>
      <c r="B50" s="3" t="s">
        <v>473</v>
      </c>
      <c r="C50" s="3" t="s">
        <v>474</v>
      </c>
      <c r="D50" s="5" t="s">
        <v>475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5">
        <v>58</v>
      </c>
      <c r="K50" s="6">
        <v>0</v>
      </c>
      <c r="L50" s="12">
        <f>SUM(Table1[[#This Row],[Skilled]:[SLF]])</f>
        <v>58</v>
      </c>
    </row>
    <row r="51" spans="1:12">
      <c r="A51" s="4" t="s">
        <v>115</v>
      </c>
      <c r="B51" s="4" t="s">
        <v>116</v>
      </c>
      <c r="C51" s="4" t="s">
        <v>117</v>
      </c>
      <c r="D51" s="6">
        <v>60525</v>
      </c>
      <c r="E51" s="6">
        <v>120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12">
        <f>SUM(Table1[[#This Row],[Skilled]:[SLF]])</f>
        <v>120</v>
      </c>
    </row>
    <row r="52" spans="1:12">
      <c r="A52" s="4" t="s">
        <v>118</v>
      </c>
      <c r="B52" s="4" t="s">
        <v>119</v>
      </c>
      <c r="C52" s="4" t="s">
        <v>120</v>
      </c>
      <c r="D52" s="6">
        <v>60053</v>
      </c>
      <c r="E52" s="6">
        <v>211</v>
      </c>
      <c r="F52" s="6">
        <v>0</v>
      </c>
      <c r="G52" s="6">
        <v>0</v>
      </c>
      <c r="H52" s="6">
        <v>2</v>
      </c>
      <c r="I52" s="6">
        <v>0</v>
      </c>
      <c r="J52" s="6">
        <v>0</v>
      </c>
      <c r="K52" s="6">
        <v>0</v>
      </c>
      <c r="L52" s="12">
        <f>SUM(Table1[[#This Row],[Skilled]:[SLF]])</f>
        <v>213</v>
      </c>
    </row>
    <row r="53" spans="1:12">
      <c r="A53" s="4" t="s">
        <v>121</v>
      </c>
      <c r="B53" s="4" t="s">
        <v>122</v>
      </c>
      <c r="C53" s="4" t="s">
        <v>123</v>
      </c>
      <c r="D53" s="6">
        <v>60193</v>
      </c>
      <c r="E53" s="6">
        <v>214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2">
        <f>SUM(Table1[[#This Row],[Skilled]:[SLF]])</f>
        <v>214</v>
      </c>
    </row>
    <row r="54" spans="1:12">
      <c r="A54" s="4" t="s">
        <v>124</v>
      </c>
      <c r="B54" s="4" t="s">
        <v>125</v>
      </c>
      <c r="C54" s="4" t="s">
        <v>126</v>
      </c>
      <c r="D54" s="6">
        <v>60107</v>
      </c>
      <c r="E54" s="6">
        <v>214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12">
        <f>SUM(Table1[[#This Row],[Skilled]:[SLF]])</f>
        <v>214</v>
      </c>
    </row>
    <row r="55" spans="1:12">
      <c r="A55" s="4" t="s">
        <v>127</v>
      </c>
      <c r="B55" s="4" t="s">
        <v>128</v>
      </c>
      <c r="C55" s="4" t="s">
        <v>16</v>
      </c>
      <c r="D55" s="6">
        <v>60090</v>
      </c>
      <c r="E55" s="6">
        <v>215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12">
        <f>SUM(Table1[[#This Row],[Skilled]:[SLF]])</f>
        <v>215</v>
      </c>
    </row>
    <row r="56" spans="1:12">
      <c r="A56" s="4" t="s">
        <v>129</v>
      </c>
      <c r="B56" s="4" t="s">
        <v>130</v>
      </c>
      <c r="C56" s="4" t="s">
        <v>131</v>
      </c>
      <c r="D56" s="6">
        <v>60104</v>
      </c>
      <c r="E56" s="6">
        <v>0</v>
      </c>
      <c r="F56" s="6">
        <v>0</v>
      </c>
      <c r="G56" s="6">
        <v>82</v>
      </c>
      <c r="H56" s="6">
        <v>0</v>
      </c>
      <c r="I56" s="6">
        <v>0</v>
      </c>
      <c r="J56" s="6">
        <v>0</v>
      </c>
      <c r="K56" s="6">
        <v>0</v>
      </c>
      <c r="L56" s="12">
        <f>SUM(Table1[[#This Row],[Skilled]:[SLF]])</f>
        <v>82</v>
      </c>
    </row>
    <row r="57" spans="1:12">
      <c r="A57" s="4" t="s">
        <v>132</v>
      </c>
      <c r="B57" s="4" t="s">
        <v>133</v>
      </c>
      <c r="C57" s="4" t="s">
        <v>13</v>
      </c>
      <c r="D57" s="6">
        <v>60025</v>
      </c>
      <c r="E57" s="6">
        <v>0</v>
      </c>
      <c r="F57" s="6">
        <v>0</v>
      </c>
      <c r="G57" s="6">
        <v>0</v>
      </c>
      <c r="H57" s="6">
        <v>182</v>
      </c>
      <c r="I57" s="6">
        <v>0</v>
      </c>
      <c r="J57" s="6">
        <v>0</v>
      </c>
      <c r="K57" s="6">
        <v>0</v>
      </c>
      <c r="L57" s="12">
        <f>SUM(Table1[[#This Row],[Skilled]:[SLF]])</f>
        <v>182</v>
      </c>
    </row>
    <row r="58" spans="1:12">
      <c r="A58" s="4" t="s">
        <v>134</v>
      </c>
      <c r="B58" s="4" t="s">
        <v>135</v>
      </c>
      <c r="C58" s="4" t="s">
        <v>136</v>
      </c>
      <c r="D58" s="6">
        <v>60302</v>
      </c>
      <c r="E58" s="6">
        <v>0</v>
      </c>
      <c r="F58" s="6">
        <v>0</v>
      </c>
      <c r="G58" s="6">
        <v>0</v>
      </c>
      <c r="H58" s="6">
        <v>150</v>
      </c>
      <c r="I58" s="6">
        <v>0</v>
      </c>
      <c r="J58" s="6">
        <v>0</v>
      </c>
      <c r="K58" s="6">
        <v>0</v>
      </c>
      <c r="L58" s="12">
        <f>SUM(Table1[[#This Row],[Skilled]:[SLF]])</f>
        <v>150</v>
      </c>
    </row>
    <row r="59" spans="1:12">
      <c r="A59" s="4" t="s">
        <v>137</v>
      </c>
      <c r="B59" s="4" t="s">
        <v>138</v>
      </c>
      <c r="C59" s="4" t="s">
        <v>136</v>
      </c>
      <c r="D59" s="6">
        <v>60302</v>
      </c>
      <c r="E59" s="6">
        <v>72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12">
        <f>SUM(Table1[[#This Row],[Skilled]:[SLF]])</f>
        <v>72</v>
      </c>
    </row>
    <row r="60" spans="1:12">
      <c r="A60" s="4" t="s">
        <v>139</v>
      </c>
      <c r="B60" s="4" t="s">
        <v>140</v>
      </c>
      <c r="C60" s="4" t="s">
        <v>90</v>
      </c>
      <c r="D60" s="6">
        <v>60463</v>
      </c>
      <c r="E60" s="6">
        <v>0</v>
      </c>
      <c r="F60" s="6">
        <v>0</v>
      </c>
      <c r="G60" s="6">
        <v>45</v>
      </c>
      <c r="H60" s="6">
        <v>0</v>
      </c>
      <c r="I60" s="6">
        <v>0</v>
      </c>
      <c r="J60" s="6">
        <v>0</v>
      </c>
      <c r="K60" s="6">
        <v>0</v>
      </c>
      <c r="L60" s="12">
        <f>SUM(Table1[[#This Row],[Skilled]:[SLF]])</f>
        <v>45</v>
      </c>
    </row>
    <row r="61" spans="1:12">
      <c r="A61" s="3" t="s">
        <v>476</v>
      </c>
      <c r="B61" s="3" t="s">
        <v>477</v>
      </c>
      <c r="C61" s="3" t="s">
        <v>478</v>
      </c>
      <c r="D61" s="5" t="s">
        <v>479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5">
        <v>60</v>
      </c>
      <c r="K61" s="6">
        <v>0</v>
      </c>
      <c r="L61" s="12">
        <f>SUM(Table1[[#This Row],[Skilled]:[SLF]])</f>
        <v>60</v>
      </c>
    </row>
    <row r="62" spans="1:12">
      <c r="A62" s="4" t="s">
        <v>141</v>
      </c>
      <c r="B62" s="4" t="s">
        <v>142</v>
      </c>
      <c r="C62" s="4" t="s">
        <v>143</v>
      </c>
      <c r="D62" s="6">
        <v>60452</v>
      </c>
      <c r="E62" s="6">
        <v>0</v>
      </c>
      <c r="F62" s="6">
        <v>0</v>
      </c>
      <c r="G62" s="6">
        <v>16</v>
      </c>
      <c r="H62" s="6">
        <v>0</v>
      </c>
      <c r="I62" s="6">
        <v>0</v>
      </c>
      <c r="J62" s="6">
        <v>0</v>
      </c>
      <c r="K62" s="6">
        <v>0</v>
      </c>
      <c r="L62" s="12">
        <f>SUM(Table1[[#This Row],[Skilled]:[SLF]])</f>
        <v>16</v>
      </c>
    </row>
    <row r="63" spans="1:12">
      <c r="A63" s="4" t="s">
        <v>144</v>
      </c>
      <c r="B63" s="4" t="s">
        <v>145</v>
      </c>
      <c r="C63" s="4" t="s">
        <v>87</v>
      </c>
      <c r="D63" s="6">
        <v>60062</v>
      </c>
      <c r="E63" s="6">
        <v>102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12">
        <f>SUM(Table1[[#This Row],[Skilled]:[SLF]])</f>
        <v>102</v>
      </c>
    </row>
    <row r="64" spans="1:12">
      <c r="A64" s="4" t="s">
        <v>146</v>
      </c>
      <c r="B64" s="4" t="s">
        <v>147</v>
      </c>
      <c r="C64" s="4" t="s">
        <v>148</v>
      </c>
      <c r="D64" s="6">
        <v>60411</v>
      </c>
      <c r="E64" s="6">
        <v>64</v>
      </c>
      <c r="F64" s="6">
        <v>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12">
        <f>SUM(Table1[[#This Row],[Skilled]:[SLF]])</f>
        <v>112</v>
      </c>
    </row>
    <row r="65" spans="1:12">
      <c r="A65" s="4" t="s">
        <v>149</v>
      </c>
      <c r="B65" s="4" t="s">
        <v>150</v>
      </c>
      <c r="C65" s="4" t="s">
        <v>151</v>
      </c>
      <c r="D65" s="6">
        <v>60465</v>
      </c>
      <c r="E65" s="6">
        <v>170</v>
      </c>
      <c r="F65" s="6">
        <v>53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>
        <f>SUM(Table1[[#This Row],[Skilled]:[SLF]])</f>
        <v>223</v>
      </c>
    </row>
    <row r="66" spans="1:12">
      <c r="A66" s="4" t="s">
        <v>152</v>
      </c>
      <c r="B66" s="4" t="s">
        <v>153</v>
      </c>
      <c r="C66" s="4" t="s">
        <v>154</v>
      </c>
      <c r="D66" s="6">
        <v>60633</v>
      </c>
      <c r="E66" s="6">
        <v>216</v>
      </c>
      <c r="F66" s="6">
        <v>93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12">
        <f>SUM(Table1[[#This Row],[Skilled]:[SLF]])</f>
        <v>309</v>
      </c>
    </row>
    <row r="67" spans="1:12">
      <c r="A67" s="4" t="s">
        <v>155</v>
      </c>
      <c r="B67" s="4" t="s">
        <v>156</v>
      </c>
      <c r="C67" s="4" t="s">
        <v>157</v>
      </c>
      <c r="D67" s="6">
        <v>60525</v>
      </c>
      <c r="E67" s="6">
        <v>88</v>
      </c>
      <c r="F67" s="6">
        <v>144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12">
        <f>SUM(Table1[[#This Row],[Skilled]:[SLF]])</f>
        <v>232</v>
      </c>
    </row>
    <row r="68" spans="1:12">
      <c r="A68" s="4" t="s">
        <v>158</v>
      </c>
      <c r="B68" s="4" t="s">
        <v>159</v>
      </c>
      <c r="C68" s="4" t="s">
        <v>160</v>
      </c>
      <c r="D68" s="6">
        <v>60455</v>
      </c>
      <c r="E68" s="6">
        <v>142</v>
      </c>
      <c r="F68" s="6">
        <v>4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12">
        <f>SUM(Table1[[#This Row],[Skilled]:[SLF]])</f>
        <v>146</v>
      </c>
    </row>
    <row r="69" spans="1:12">
      <c r="A69" s="4" t="s">
        <v>161</v>
      </c>
      <c r="B69" s="4" t="s">
        <v>162</v>
      </c>
      <c r="C69" s="4" t="s">
        <v>163</v>
      </c>
      <c r="D69" s="6">
        <v>60513</v>
      </c>
      <c r="E69" s="6">
        <v>72</v>
      </c>
      <c r="F69" s="6">
        <v>0</v>
      </c>
      <c r="G69" s="6">
        <v>0</v>
      </c>
      <c r="H69" s="6">
        <v>20</v>
      </c>
      <c r="I69" s="6">
        <v>0</v>
      </c>
      <c r="J69" s="6">
        <v>0</v>
      </c>
      <c r="K69" s="6">
        <v>0</v>
      </c>
      <c r="L69" s="12">
        <f>SUM(Table1[[#This Row],[Skilled]:[SLF]])</f>
        <v>92</v>
      </c>
    </row>
    <row r="70" spans="1:12">
      <c r="A70" s="4" t="s">
        <v>164</v>
      </c>
      <c r="B70" s="4" t="s">
        <v>165</v>
      </c>
      <c r="C70" s="4" t="s">
        <v>55</v>
      </c>
      <c r="D70" s="6">
        <v>60411</v>
      </c>
      <c r="E70" s="6">
        <v>0</v>
      </c>
      <c r="F70" s="6">
        <v>0</v>
      </c>
      <c r="G70" s="6">
        <v>16</v>
      </c>
      <c r="H70" s="6">
        <v>0</v>
      </c>
      <c r="I70" s="6">
        <v>0</v>
      </c>
      <c r="J70" s="6">
        <v>0</v>
      </c>
      <c r="K70" s="6">
        <v>0</v>
      </c>
      <c r="L70" s="12">
        <f>SUM(Table1[[#This Row],[Skilled]:[SLF]])</f>
        <v>16</v>
      </c>
    </row>
    <row r="71" spans="1:12">
      <c r="A71" s="3" t="s">
        <v>480</v>
      </c>
      <c r="B71" s="3" t="s">
        <v>481</v>
      </c>
      <c r="C71" s="3" t="s">
        <v>454</v>
      </c>
      <c r="D71" s="5" t="s">
        <v>482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5">
        <v>75</v>
      </c>
      <c r="K71" s="6">
        <v>0</v>
      </c>
      <c r="L71" s="12">
        <f>SUM(Table1[[#This Row],[Skilled]:[SLF]])</f>
        <v>75</v>
      </c>
    </row>
    <row r="72" spans="1:12">
      <c r="A72" s="3" t="s">
        <v>483</v>
      </c>
      <c r="B72" s="3" t="s">
        <v>484</v>
      </c>
      <c r="C72" s="3" t="s">
        <v>485</v>
      </c>
      <c r="D72" s="5" t="s">
        <v>486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5">
        <v>30</v>
      </c>
      <c r="K72" s="6">
        <v>0</v>
      </c>
      <c r="L72" s="12">
        <f>SUM(Table1[[#This Row],[Skilled]:[SLF]])</f>
        <v>30</v>
      </c>
    </row>
    <row r="73" spans="1:12">
      <c r="A73" s="3" t="s">
        <v>487</v>
      </c>
      <c r="B73" s="3" t="s">
        <v>488</v>
      </c>
      <c r="C73" s="3" t="s">
        <v>474</v>
      </c>
      <c r="D73" s="5" t="s">
        <v>475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5">
        <v>70</v>
      </c>
      <c r="K73" s="6">
        <v>0</v>
      </c>
      <c r="L73" s="12">
        <f>SUM(Table1[[#This Row],[Skilled]:[SLF]])</f>
        <v>70</v>
      </c>
    </row>
    <row r="74" spans="1:12">
      <c r="A74" s="3" t="s">
        <v>489</v>
      </c>
      <c r="B74" s="3" t="s">
        <v>490</v>
      </c>
      <c r="C74" s="3" t="s">
        <v>491</v>
      </c>
      <c r="D74" s="5" t="s">
        <v>492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5">
        <v>44</v>
      </c>
      <c r="K74" s="6">
        <v>0</v>
      </c>
      <c r="L74" s="12">
        <f>SUM(Table1[[#This Row],[Skilled]:[SLF]])</f>
        <v>44</v>
      </c>
    </row>
    <row r="75" spans="1:12">
      <c r="A75" s="3" t="s">
        <v>493</v>
      </c>
      <c r="B75" s="3" t="s">
        <v>494</v>
      </c>
      <c r="C75" s="3" t="s">
        <v>495</v>
      </c>
      <c r="D75" s="5" t="s">
        <v>496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5">
        <v>104</v>
      </c>
      <c r="K75" s="6">
        <v>0</v>
      </c>
      <c r="L75" s="12">
        <f>SUM(Table1[[#This Row],[Skilled]:[SLF]])</f>
        <v>104</v>
      </c>
    </row>
    <row r="76" spans="1:12">
      <c r="A76" s="4" t="s">
        <v>166</v>
      </c>
      <c r="B76" s="4" t="s">
        <v>167</v>
      </c>
      <c r="C76" s="4" t="s">
        <v>52</v>
      </c>
      <c r="D76" s="6">
        <v>60459</v>
      </c>
      <c r="E76" s="6">
        <v>163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12">
        <f>SUM(Table1[[#This Row],[Skilled]:[SLF]])</f>
        <v>163</v>
      </c>
    </row>
    <row r="77" spans="1:12">
      <c r="A77" s="4" t="s">
        <v>168</v>
      </c>
      <c r="B77" s="4" t="s">
        <v>169</v>
      </c>
      <c r="C77" s="4" t="s">
        <v>170</v>
      </c>
      <c r="D77" s="6">
        <v>60409</v>
      </c>
      <c r="E77" s="6">
        <v>0</v>
      </c>
      <c r="F77" s="6">
        <v>0</v>
      </c>
      <c r="G77" s="6">
        <v>6</v>
      </c>
      <c r="H77" s="6">
        <v>0</v>
      </c>
      <c r="I77" s="6">
        <v>0</v>
      </c>
      <c r="J77" s="6">
        <v>0</v>
      </c>
      <c r="K77" s="6">
        <v>0</v>
      </c>
      <c r="L77" s="12">
        <f>SUM(Table1[[#This Row],[Skilled]:[SLF]])</f>
        <v>6</v>
      </c>
    </row>
    <row r="78" spans="1:12">
      <c r="A78" s="4" t="s">
        <v>171</v>
      </c>
      <c r="B78" s="4" t="s">
        <v>172</v>
      </c>
      <c r="C78" s="4" t="s">
        <v>173</v>
      </c>
      <c r="D78" s="6">
        <v>60411</v>
      </c>
      <c r="E78" s="6">
        <v>0</v>
      </c>
      <c r="F78" s="6">
        <v>0</v>
      </c>
      <c r="G78" s="6">
        <v>16</v>
      </c>
      <c r="H78" s="6">
        <v>0</v>
      </c>
      <c r="I78" s="6">
        <v>0</v>
      </c>
      <c r="J78" s="6">
        <v>0</v>
      </c>
      <c r="K78" s="6">
        <v>0</v>
      </c>
      <c r="L78" s="12">
        <f>SUM(Table1[[#This Row],[Skilled]:[SLF]])</f>
        <v>16</v>
      </c>
    </row>
    <row r="79" spans="1:12">
      <c r="A79" s="3" t="s">
        <v>497</v>
      </c>
      <c r="B79" s="3" t="s">
        <v>498</v>
      </c>
      <c r="C79" s="3" t="s">
        <v>499</v>
      </c>
      <c r="D79" s="5" t="s">
        <v>500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5">
        <v>132</v>
      </c>
      <c r="K79" s="6">
        <v>0</v>
      </c>
      <c r="L79" s="12">
        <f>SUM(Table1[[#This Row],[Skilled]:[SLF]])</f>
        <v>132</v>
      </c>
    </row>
    <row r="80" spans="1:12">
      <c r="A80" s="4" t="s">
        <v>174</v>
      </c>
      <c r="B80" s="4" t="s">
        <v>175</v>
      </c>
      <c r="C80" s="4" t="s">
        <v>106</v>
      </c>
      <c r="D80" s="6">
        <v>60714</v>
      </c>
      <c r="E80" s="6">
        <v>55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12">
        <f>SUM(Table1[[#This Row],[Skilled]:[SLF]])</f>
        <v>55</v>
      </c>
    </row>
    <row r="81" spans="1:12">
      <c r="A81" s="3" t="s">
        <v>693</v>
      </c>
      <c r="B81" s="3" t="s">
        <v>501</v>
      </c>
      <c r="C81" s="3" t="s">
        <v>502</v>
      </c>
      <c r="D81" s="5" t="s">
        <v>503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5">
        <v>96</v>
      </c>
      <c r="K81" s="6">
        <v>0</v>
      </c>
      <c r="L81" s="12">
        <f>SUM(Table1[[#This Row],[Skilled]:[SLF]])</f>
        <v>96</v>
      </c>
    </row>
    <row r="82" spans="1:12">
      <c r="A82" s="4" t="s">
        <v>176</v>
      </c>
      <c r="B82" s="4" t="s">
        <v>177</v>
      </c>
      <c r="C82" s="4" t="s">
        <v>178</v>
      </c>
      <c r="D82" s="6">
        <v>60706</v>
      </c>
      <c r="E82" s="6">
        <v>120</v>
      </c>
      <c r="F82" s="6">
        <v>0</v>
      </c>
      <c r="G82" s="6">
        <v>0</v>
      </c>
      <c r="H82" s="6">
        <v>30</v>
      </c>
      <c r="I82" s="6">
        <v>0</v>
      </c>
      <c r="J82" s="6">
        <v>0</v>
      </c>
      <c r="K82" s="6">
        <v>0</v>
      </c>
      <c r="L82" s="12">
        <f>SUM(Table1[[#This Row],[Skilled]:[SLF]])</f>
        <v>150</v>
      </c>
    </row>
    <row r="83" spans="1:12">
      <c r="A83" s="3" t="s">
        <v>504</v>
      </c>
      <c r="B83" s="3" t="s">
        <v>505</v>
      </c>
      <c r="C83" s="3" t="s">
        <v>495</v>
      </c>
      <c r="D83" s="5" t="s">
        <v>506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5">
        <v>36</v>
      </c>
      <c r="K83" s="6">
        <v>0</v>
      </c>
      <c r="L83" s="12">
        <f>SUM(Table1[[#This Row],[Skilled]:[SLF]])</f>
        <v>36</v>
      </c>
    </row>
    <row r="84" spans="1:12">
      <c r="A84" s="4" t="s">
        <v>179</v>
      </c>
      <c r="B84" s="4" t="s">
        <v>180</v>
      </c>
      <c r="C84" s="4" t="s">
        <v>43</v>
      </c>
      <c r="D84" s="6">
        <v>60169</v>
      </c>
      <c r="E84" s="6">
        <v>0</v>
      </c>
      <c r="F84" s="6">
        <v>0</v>
      </c>
      <c r="G84" s="6">
        <v>0</v>
      </c>
      <c r="H84" s="6">
        <v>118</v>
      </c>
      <c r="I84" s="6">
        <v>0</v>
      </c>
      <c r="J84" s="6">
        <v>0</v>
      </c>
      <c r="K84" s="6">
        <v>0</v>
      </c>
      <c r="L84" s="12">
        <f>SUM(Table1[[#This Row],[Skilled]:[SLF]])</f>
        <v>118</v>
      </c>
    </row>
    <row r="85" spans="1:12">
      <c r="A85" s="4" t="s">
        <v>181</v>
      </c>
      <c r="B85" s="4" t="s">
        <v>182</v>
      </c>
      <c r="C85" s="4" t="s">
        <v>109</v>
      </c>
      <c r="D85" s="6">
        <v>60415</v>
      </c>
      <c r="E85" s="6">
        <v>231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12">
        <f>SUM(Table1[[#This Row],[Skilled]:[SLF]])</f>
        <v>231</v>
      </c>
    </row>
    <row r="86" spans="1:12">
      <c r="A86" s="4" t="s">
        <v>183</v>
      </c>
      <c r="B86" s="4" t="s">
        <v>184</v>
      </c>
      <c r="C86" s="4" t="s">
        <v>185</v>
      </c>
      <c r="D86" s="6">
        <v>60426</v>
      </c>
      <c r="E86" s="6">
        <v>0</v>
      </c>
      <c r="F86" s="6">
        <v>0</v>
      </c>
      <c r="G86" s="6">
        <v>0</v>
      </c>
      <c r="H86" s="6">
        <v>0</v>
      </c>
      <c r="I86" s="6">
        <v>67</v>
      </c>
      <c r="J86" s="6">
        <v>0</v>
      </c>
      <c r="K86" s="6">
        <v>0</v>
      </c>
      <c r="L86" s="12">
        <f>SUM(Table1[[#This Row],[Skilled]:[SLF]])</f>
        <v>67</v>
      </c>
    </row>
    <row r="87" spans="1:12">
      <c r="A87" s="3" t="s">
        <v>507</v>
      </c>
      <c r="B87" s="3" t="s">
        <v>508</v>
      </c>
      <c r="C87" s="3" t="s">
        <v>509</v>
      </c>
      <c r="D87" s="5" t="s">
        <v>510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5">
        <v>34</v>
      </c>
      <c r="K87" s="6">
        <v>0</v>
      </c>
      <c r="L87" s="12">
        <f>SUM(Table1[[#This Row],[Skilled]:[SLF]])</f>
        <v>34</v>
      </c>
    </row>
    <row r="88" spans="1:12">
      <c r="A88" s="4" t="s">
        <v>186</v>
      </c>
      <c r="B88" s="4" t="s">
        <v>187</v>
      </c>
      <c r="C88" s="4" t="s">
        <v>188</v>
      </c>
      <c r="D88" s="6">
        <v>60091</v>
      </c>
      <c r="E88" s="6">
        <v>80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12">
        <f>SUM(Table1[[#This Row],[Skilled]:[SLF]])</f>
        <v>80</v>
      </c>
    </row>
    <row r="89" spans="1:12">
      <c r="A89" s="4" t="s">
        <v>189</v>
      </c>
      <c r="B89" s="4" t="s">
        <v>190</v>
      </c>
      <c r="C89" s="4" t="s">
        <v>13</v>
      </c>
      <c r="D89" s="6">
        <v>60025</v>
      </c>
      <c r="E89" s="6">
        <v>135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12">
        <f>SUM(Table1[[#This Row],[Skilled]:[SLF]])</f>
        <v>135</v>
      </c>
    </row>
    <row r="90" spans="1:12">
      <c r="A90" s="4" t="s">
        <v>191</v>
      </c>
      <c r="B90" s="4" t="s">
        <v>192</v>
      </c>
      <c r="C90" s="4" t="s">
        <v>87</v>
      </c>
      <c r="D90" s="6">
        <v>60062</v>
      </c>
      <c r="E90" s="6">
        <v>158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12">
        <f>SUM(Table1[[#This Row],[Skilled]:[SLF]])</f>
        <v>158</v>
      </c>
    </row>
    <row r="91" spans="1:12">
      <c r="A91" s="4" t="s">
        <v>193</v>
      </c>
      <c r="B91" s="4" t="s">
        <v>194</v>
      </c>
      <c r="C91" s="4" t="s">
        <v>36</v>
      </c>
      <c r="D91" s="6">
        <v>60076</v>
      </c>
      <c r="E91" s="6">
        <v>113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12">
        <f>SUM(Table1[[#This Row],[Skilled]:[SLF]])</f>
        <v>113</v>
      </c>
    </row>
    <row r="92" spans="1:12">
      <c r="A92" s="4" t="s">
        <v>195</v>
      </c>
      <c r="B92" s="4" t="s">
        <v>196</v>
      </c>
      <c r="C92" s="4" t="s">
        <v>46</v>
      </c>
      <c r="D92" s="6">
        <v>60804</v>
      </c>
      <c r="E92" s="6">
        <v>148</v>
      </c>
      <c r="F92" s="6">
        <v>337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12">
        <f>SUM(Table1[[#This Row],[Skilled]:[SLF]])</f>
        <v>485</v>
      </c>
    </row>
    <row r="93" spans="1:12">
      <c r="A93" s="4" t="s">
        <v>197</v>
      </c>
      <c r="B93" s="4" t="s">
        <v>198</v>
      </c>
      <c r="C93" s="4" t="s">
        <v>199</v>
      </c>
      <c r="D93" s="6">
        <v>60008</v>
      </c>
      <c r="E93" s="6">
        <v>0</v>
      </c>
      <c r="F93" s="6">
        <v>0</v>
      </c>
      <c r="G93" s="6">
        <v>85</v>
      </c>
      <c r="H93" s="6">
        <v>0</v>
      </c>
      <c r="I93" s="6">
        <v>0</v>
      </c>
      <c r="J93" s="6">
        <v>0</v>
      </c>
      <c r="K93" s="6">
        <v>0</v>
      </c>
      <c r="L93" s="12">
        <f>SUM(Table1[[#This Row],[Skilled]:[SLF]])</f>
        <v>85</v>
      </c>
    </row>
    <row r="94" spans="1:12">
      <c r="A94" s="4" t="s">
        <v>200</v>
      </c>
      <c r="B94" s="4" t="s">
        <v>201</v>
      </c>
      <c r="C94" s="4" t="s">
        <v>199</v>
      </c>
      <c r="D94" s="6">
        <v>60008</v>
      </c>
      <c r="E94" s="6">
        <v>0</v>
      </c>
      <c r="F94" s="6">
        <v>0</v>
      </c>
      <c r="G94" s="6">
        <v>16</v>
      </c>
      <c r="H94" s="6">
        <v>0</v>
      </c>
      <c r="I94" s="6">
        <v>0</v>
      </c>
      <c r="J94" s="6">
        <v>0</v>
      </c>
      <c r="K94" s="6">
        <v>0</v>
      </c>
      <c r="L94" s="12">
        <f>SUM(Table1[[#This Row],[Skilled]:[SLF]])</f>
        <v>16</v>
      </c>
    </row>
    <row r="95" spans="1:12">
      <c r="A95" s="4" t="s">
        <v>202</v>
      </c>
      <c r="B95" s="4" t="s">
        <v>203</v>
      </c>
      <c r="C95" s="4" t="s">
        <v>199</v>
      </c>
      <c r="D95" s="6">
        <v>60008</v>
      </c>
      <c r="E95" s="6">
        <v>0</v>
      </c>
      <c r="F95" s="6">
        <v>0</v>
      </c>
      <c r="G95" s="6">
        <v>16</v>
      </c>
      <c r="H95" s="6">
        <v>0</v>
      </c>
      <c r="I95" s="6">
        <v>0</v>
      </c>
      <c r="J95" s="6">
        <v>0</v>
      </c>
      <c r="K95" s="6">
        <v>0</v>
      </c>
      <c r="L95" s="12">
        <f>SUM(Table1[[#This Row],[Skilled]:[SLF]])</f>
        <v>16</v>
      </c>
    </row>
    <row r="96" spans="1:12">
      <c r="A96" s="4" t="s">
        <v>649</v>
      </c>
      <c r="B96" s="4" t="s">
        <v>650</v>
      </c>
      <c r="C96" s="4" t="s">
        <v>651</v>
      </c>
      <c r="D96" s="6">
        <v>60164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9">
        <v>144</v>
      </c>
      <c r="L96" s="12">
        <f>SUM(Table1[[#This Row],[Skilled]:[SLF]])</f>
        <v>144</v>
      </c>
    </row>
    <row r="97" spans="1:12">
      <c r="A97" s="4" t="s">
        <v>204</v>
      </c>
      <c r="B97" s="4" t="s">
        <v>205</v>
      </c>
      <c r="C97" s="4" t="s">
        <v>694</v>
      </c>
      <c r="D97" s="6">
        <v>60478</v>
      </c>
      <c r="E97" s="6">
        <v>0</v>
      </c>
      <c r="F97" s="6">
        <v>0</v>
      </c>
      <c r="G97" s="6">
        <v>16</v>
      </c>
      <c r="H97" s="6">
        <v>0</v>
      </c>
      <c r="I97" s="6">
        <v>0</v>
      </c>
      <c r="J97" s="6">
        <v>0</v>
      </c>
      <c r="K97" s="6">
        <v>0</v>
      </c>
      <c r="L97" s="12">
        <f>SUM(Table1[[#This Row],[Skilled]:[SLF]])</f>
        <v>16</v>
      </c>
    </row>
    <row r="98" spans="1:12">
      <c r="A98" s="4" t="s">
        <v>206</v>
      </c>
      <c r="B98" s="4" t="s">
        <v>207</v>
      </c>
      <c r="C98" s="4" t="s">
        <v>58</v>
      </c>
      <c r="D98" s="6">
        <v>60419</v>
      </c>
      <c r="E98" s="6">
        <v>100</v>
      </c>
      <c r="F98" s="6">
        <v>97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12">
        <f>SUM(Table1[[#This Row],[Skilled]:[SLF]])</f>
        <v>197</v>
      </c>
    </row>
    <row r="99" spans="1:12">
      <c r="A99" s="4" t="s">
        <v>208</v>
      </c>
      <c r="B99" s="4" t="s">
        <v>209</v>
      </c>
      <c r="C99" s="4" t="s">
        <v>210</v>
      </c>
      <c r="D99" s="6">
        <v>60418</v>
      </c>
      <c r="E99" s="6">
        <v>0</v>
      </c>
      <c r="F99" s="6">
        <v>126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12">
        <f>SUM(Table1[[#This Row],[Skilled]:[SLF]])</f>
        <v>126</v>
      </c>
    </row>
    <row r="100" spans="1:12">
      <c r="A100" s="4" t="s">
        <v>211</v>
      </c>
      <c r="B100" s="4" t="s">
        <v>212</v>
      </c>
      <c r="C100" s="4" t="s">
        <v>87</v>
      </c>
      <c r="D100" s="6">
        <v>60062</v>
      </c>
      <c r="E100" s="6">
        <v>147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12">
        <f>SUM(Table1[[#This Row],[Skilled]:[SLF]])</f>
        <v>147</v>
      </c>
    </row>
    <row r="101" spans="1:12">
      <c r="A101" s="4" t="s">
        <v>213</v>
      </c>
      <c r="B101" s="4" t="s">
        <v>214</v>
      </c>
      <c r="C101" s="4" t="s">
        <v>215</v>
      </c>
      <c r="D101" s="6">
        <v>60070</v>
      </c>
      <c r="E101" s="6">
        <v>30</v>
      </c>
      <c r="F101" s="6">
        <v>0</v>
      </c>
      <c r="G101" s="6">
        <v>0</v>
      </c>
      <c r="H101" s="6">
        <v>121</v>
      </c>
      <c r="I101" s="6">
        <v>0</v>
      </c>
      <c r="J101" s="6">
        <v>0</v>
      </c>
      <c r="K101" s="6">
        <v>0</v>
      </c>
      <c r="L101" s="12">
        <f>SUM(Table1[[#This Row],[Skilled]:[SLF]])</f>
        <v>151</v>
      </c>
    </row>
    <row r="102" spans="1:12">
      <c r="A102" s="4" t="s">
        <v>216</v>
      </c>
      <c r="B102" s="4" t="s">
        <v>217</v>
      </c>
      <c r="C102" s="4" t="s">
        <v>185</v>
      </c>
      <c r="D102" s="6">
        <v>60426</v>
      </c>
      <c r="E102" s="6">
        <v>0</v>
      </c>
      <c r="F102" s="6">
        <v>0</v>
      </c>
      <c r="G102" s="6">
        <v>0</v>
      </c>
      <c r="H102" s="6">
        <v>23</v>
      </c>
      <c r="I102" s="6">
        <v>0</v>
      </c>
      <c r="J102" s="6">
        <v>0</v>
      </c>
      <c r="K102" s="6">
        <v>0</v>
      </c>
      <c r="L102" s="12">
        <f>SUM(Table1[[#This Row],[Skilled]:[SLF]])</f>
        <v>23</v>
      </c>
    </row>
    <row r="103" spans="1:12">
      <c r="A103" s="4" t="s">
        <v>218</v>
      </c>
      <c r="B103" s="4" t="s">
        <v>219</v>
      </c>
      <c r="C103" s="4" t="s">
        <v>22</v>
      </c>
      <c r="D103" s="6">
        <v>60202</v>
      </c>
      <c r="E103" s="6">
        <v>97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12">
        <f>SUM(Table1[[#This Row],[Skilled]:[SLF]])</f>
        <v>97</v>
      </c>
    </row>
    <row r="104" spans="1:12">
      <c r="A104" s="4" t="s">
        <v>220</v>
      </c>
      <c r="B104" s="4" t="s">
        <v>221</v>
      </c>
      <c r="C104" s="4" t="s">
        <v>58</v>
      </c>
      <c r="D104" s="6">
        <v>60419</v>
      </c>
      <c r="E104" s="6">
        <v>0</v>
      </c>
      <c r="F104" s="6">
        <v>0</v>
      </c>
      <c r="G104" s="6">
        <v>4</v>
      </c>
      <c r="H104" s="6">
        <v>0</v>
      </c>
      <c r="I104" s="6">
        <v>0</v>
      </c>
      <c r="J104" s="6">
        <v>0</v>
      </c>
      <c r="K104" s="6">
        <v>0</v>
      </c>
      <c r="L104" s="12">
        <f>SUM(Table1[[#This Row],[Skilled]:[SLF]])</f>
        <v>4</v>
      </c>
    </row>
    <row r="105" spans="1:12">
      <c r="A105" s="4" t="s">
        <v>222</v>
      </c>
      <c r="B105" s="4" t="s">
        <v>223</v>
      </c>
      <c r="C105" s="4" t="s">
        <v>694</v>
      </c>
      <c r="D105" s="6">
        <v>60478</v>
      </c>
      <c r="E105" s="6">
        <v>200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12">
        <f>SUM(Table1[[#This Row],[Skilled]:[SLF]])</f>
        <v>200</v>
      </c>
    </row>
    <row r="106" spans="1:12">
      <c r="A106" s="4" t="s">
        <v>224</v>
      </c>
      <c r="B106" s="4" t="s">
        <v>225</v>
      </c>
      <c r="C106" s="4" t="s">
        <v>106</v>
      </c>
      <c r="D106" s="6">
        <v>60714</v>
      </c>
      <c r="E106" s="6">
        <v>302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12">
        <f>SUM(Table1[[#This Row],[Skilled]:[SLF]])</f>
        <v>302</v>
      </c>
    </row>
    <row r="107" spans="1:12">
      <c r="A107" s="4" t="s">
        <v>226</v>
      </c>
      <c r="B107" s="4" t="s">
        <v>227</v>
      </c>
      <c r="C107" s="4" t="s">
        <v>106</v>
      </c>
      <c r="D107" s="6">
        <v>60714</v>
      </c>
      <c r="E107" s="6">
        <v>212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12">
        <f>SUM(Table1[[#This Row],[Skilled]:[SLF]])</f>
        <v>212</v>
      </c>
    </row>
    <row r="108" spans="1:12">
      <c r="A108" s="4" t="s">
        <v>228</v>
      </c>
      <c r="B108" s="4" t="s">
        <v>229</v>
      </c>
      <c r="C108" s="4" t="s">
        <v>87</v>
      </c>
      <c r="D108" s="6">
        <v>60062</v>
      </c>
      <c r="E108" s="6">
        <v>164</v>
      </c>
      <c r="F108" s="6">
        <v>134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12">
        <f>SUM(Table1[[#This Row],[Skilled]:[SLF]])</f>
        <v>298</v>
      </c>
    </row>
    <row r="109" spans="1:12">
      <c r="A109" s="3" t="s">
        <v>511</v>
      </c>
      <c r="B109" s="3" t="s">
        <v>512</v>
      </c>
      <c r="C109" s="3" t="s">
        <v>513</v>
      </c>
      <c r="D109" s="5" t="s">
        <v>514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5">
        <v>59</v>
      </c>
      <c r="K109" s="6">
        <v>0</v>
      </c>
      <c r="L109" s="12">
        <f>SUM(Table1[[#This Row],[Skilled]:[SLF]])</f>
        <v>59</v>
      </c>
    </row>
    <row r="110" spans="1:12">
      <c r="A110" s="4" t="s">
        <v>230</v>
      </c>
      <c r="B110" s="4" t="s">
        <v>231</v>
      </c>
      <c r="C110" s="4" t="s">
        <v>93</v>
      </c>
      <c r="D110" s="6">
        <v>60473</v>
      </c>
      <c r="E110" s="6">
        <v>0</v>
      </c>
      <c r="F110" s="6">
        <v>0</v>
      </c>
      <c r="G110" s="6">
        <v>0</v>
      </c>
      <c r="H110" s="6">
        <v>326</v>
      </c>
      <c r="I110" s="6">
        <v>0</v>
      </c>
      <c r="J110" s="6">
        <v>0</v>
      </c>
      <c r="K110" s="6">
        <v>0</v>
      </c>
      <c r="L110" s="12">
        <f>SUM(Table1[[#This Row],[Skilled]:[SLF]])</f>
        <v>326</v>
      </c>
    </row>
    <row r="111" spans="1:12">
      <c r="A111" s="3" t="s">
        <v>515</v>
      </c>
      <c r="B111" s="3" t="s">
        <v>516</v>
      </c>
      <c r="C111" s="3" t="s">
        <v>447</v>
      </c>
      <c r="D111" s="5" t="s">
        <v>448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5">
        <v>66</v>
      </c>
      <c r="K111" s="6">
        <v>0</v>
      </c>
      <c r="L111" s="12">
        <f>SUM(Table1[[#This Row],[Skilled]:[SLF]])</f>
        <v>66</v>
      </c>
    </row>
    <row r="112" spans="1:12">
      <c r="A112" s="3" t="s">
        <v>517</v>
      </c>
      <c r="B112" s="3" t="s">
        <v>518</v>
      </c>
      <c r="C112" s="3" t="s">
        <v>474</v>
      </c>
      <c r="D112" s="5" t="s">
        <v>475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5">
        <v>8</v>
      </c>
      <c r="K112" s="6">
        <v>0</v>
      </c>
      <c r="L112" s="12">
        <f>SUM(Table1[[#This Row],[Skilled]:[SLF]])</f>
        <v>8</v>
      </c>
    </row>
    <row r="113" spans="1:12">
      <c r="A113" s="3" t="s">
        <v>519</v>
      </c>
      <c r="B113" s="3" t="s">
        <v>520</v>
      </c>
      <c r="C113" s="3" t="s">
        <v>495</v>
      </c>
      <c r="D113" s="5" t="s">
        <v>496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5">
        <v>116</v>
      </c>
      <c r="K113" s="6">
        <v>0</v>
      </c>
      <c r="L113" s="12">
        <f>SUM(Table1[[#This Row],[Skilled]:[SLF]])</f>
        <v>116</v>
      </c>
    </row>
    <row r="114" spans="1:12">
      <c r="A114" s="4" t="s">
        <v>232</v>
      </c>
      <c r="B114" s="4" t="s">
        <v>233</v>
      </c>
      <c r="C114" s="4" t="s">
        <v>234</v>
      </c>
      <c r="D114" s="6">
        <v>60422</v>
      </c>
      <c r="E114" s="6">
        <v>0</v>
      </c>
      <c r="F114" s="6">
        <v>0</v>
      </c>
      <c r="G114" s="6">
        <v>4</v>
      </c>
      <c r="H114" s="6">
        <v>0</v>
      </c>
      <c r="I114" s="6">
        <v>0</v>
      </c>
      <c r="J114" s="6">
        <v>0</v>
      </c>
      <c r="K114" s="6">
        <v>0</v>
      </c>
      <c r="L114" s="12">
        <f>SUM(Table1[[#This Row],[Skilled]:[SLF]])</f>
        <v>4</v>
      </c>
    </row>
    <row r="115" spans="1:12">
      <c r="A115" s="4" t="s">
        <v>235</v>
      </c>
      <c r="B115" s="4" t="s">
        <v>236</v>
      </c>
      <c r="C115" s="4" t="s">
        <v>49</v>
      </c>
      <c r="D115" s="6">
        <v>60439</v>
      </c>
      <c r="E115" s="6">
        <v>127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12">
        <f>SUM(Table1[[#This Row],[Skilled]:[SLF]])</f>
        <v>127</v>
      </c>
    </row>
    <row r="116" spans="1:12">
      <c r="A116" s="3" t="s">
        <v>695</v>
      </c>
      <c r="B116" s="3" t="s">
        <v>521</v>
      </c>
      <c r="C116" s="3" t="s">
        <v>470</v>
      </c>
      <c r="D116" s="5" t="s">
        <v>471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5">
        <v>48</v>
      </c>
      <c r="K116" s="6">
        <v>0</v>
      </c>
      <c r="L116" s="12">
        <f>SUM(Table1[[#This Row],[Skilled]:[SLF]])</f>
        <v>48</v>
      </c>
    </row>
    <row r="117" spans="1:12" ht="30">
      <c r="A117" s="3" t="s">
        <v>696</v>
      </c>
      <c r="B117" s="3" t="s">
        <v>522</v>
      </c>
      <c r="C117" s="3" t="s">
        <v>523</v>
      </c>
      <c r="D117" s="5" t="s">
        <v>524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5">
        <v>109</v>
      </c>
      <c r="K117" s="6">
        <v>0</v>
      </c>
      <c r="L117" s="12">
        <f>SUM(Table1[[#This Row],[Skilled]:[SLF]])</f>
        <v>109</v>
      </c>
    </row>
    <row r="118" spans="1:12">
      <c r="A118" s="4" t="s">
        <v>237</v>
      </c>
      <c r="B118" s="4" t="s">
        <v>238</v>
      </c>
      <c r="C118" s="4" t="s">
        <v>123</v>
      </c>
      <c r="D118" s="6">
        <v>60194</v>
      </c>
      <c r="E118" s="6">
        <v>250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12">
        <f>SUM(Table1[[#This Row],[Skilled]:[SLF]])</f>
        <v>250</v>
      </c>
    </row>
    <row r="119" spans="1:12">
      <c r="A119" s="4" t="s">
        <v>239</v>
      </c>
      <c r="B119" s="4" t="s">
        <v>240</v>
      </c>
      <c r="C119" s="4" t="s">
        <v>52</v>
      </c>
      <c r="D119" s="6">
        <v>60459</v>
      </c>
      <c r="E119" s="6">
        <v>0</v>
      </c>
      <c r="F119" s="6">
        <v>0</v>
      </c>
      <c r="G119" s="6">
        <v>15</v>
      </c>
      <c r="H119" s="6">
        <v>0</v>
      </c>
      <c r="I119" s="6">
        <v>0</v>
      </c>
      <c r="J119" s="6">
        <v>0</v>
      </c>
      <c r="K119" s="6">
        <v>0</v>
      </c>
      <c r="L119" s="12">
        <f>SUM(Table1[[#This Row],[Skilled]:[SLF]])</f>
        <v>15</v>
      </c>
    </row>
    <row r="120" spans="1:12">
      <c r="A120" s="3" t="s">
        <v>525</v>
      </c>
      <c r="B120" s="3" t="s">
        <v>526</v>
      </c>
      <c r="C120" s="3" t="s">
        <v>509</v>
      </c>
      <c r="D120" s="5" t="s">
        <v>510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5">
        <v>42</v>
      </c>
      <c r="K120" s="6">
        <v>0</v>
      </c>
      <c r="L120" s="12">
        <f>SUM(Table1[[#This Row],[Skilled]:[SLF]])</f>
        <v>42</v>
      </c>
    </row>
    <row r="121" spans="1:12">
      <c r="A121" s="4" t="s">
        <v>241</v>
      </c>
      <c r="B121" s="4" t="s">
        <v>242</v>
      </c>
      <c r="C121" s="4" t="s">
        <v>243</v>
      </c>
      <c r="D121" s="6">
        <v>60443</v>
      </c>
      <c r="E121" s="6">
        <v>154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12">
        <f>SUM(Table1[[#This Row],[Skilled]:[SLF]])</f>
        <v>154</v>
      </c>
    </row>
    <row r="122" spans="1:12">
      <c r="A122" s="4" t="s">
        <v>244</v>
      </c>
      <c r="B122" s="4" t="s">
        <v>245</v>
      </c>
      <c r="C122" s="4" t="s">
        <v>246</v>
      </c>
      <c r="D122" s="6">
        <v>60707</v>
      </c>
      <c r="E122" s="6">
        <v>245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12">
        <f>SUM(Table1[[#This Row],[Skilled]:[SLF]])</f>
        <v>245</v>
      </c>
    </row>
    <row r="123" spans="1:12">
      <c r="A123" s="3" t="s">
        <v>697</v>
      </c>
      <c r="B123" s="3" t="s">
        <v>527</v>
      </c>
      <c r="C123" s="3" t="s">
        <v>454</v>
      </c>
      <c r="D123" s="5" t="s">
        <v>455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5">
        <v>105</v>
      </c>
      <c r="K123" s="6">
        <v>0</v>
      </c>
      <c r="L123" s="12">
        <f>SUM(Table1[[#This Row],[Skilled]:[SLF]])</f>
        <v>105</v>
      </c>
    </row>
    <row r="124" spans="1:12">
      <c r="A124" s="4" t="s">
        <v>247</v>
      </c>
      <c r="B124" s="4" t="s">
        <v>248</v>
      </c>
      <c r="C124" s="4" t="s">
        <v>106</v>
      </c>
      <c r="D124" s="6">
        <v>60714</v>
      </c>
      <c r="E124" s="6">
        <v>300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12">
        <f>SUM(Table1[[#This Row],[Skilled]:[SLF]])</f>
        <v>300</v>
      </c>
    </row>
    <row r="125" spans="1:12">
      <c r="A125" s="4" t="s">
        <v>249</v>
      </c>
      <c r="B125" s="4" t="s">
        <v>250</v>
      </c>
      <c r="C125" s="4" t="s">
        <v>25</v>
      </c>
      <c r="D125" s="6">
        <v>60018</v>
      </c>
      <c r="E125" s="6">
        <v>294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12">
        <f>SUM(Table1[[#This Row],[Skilled]:[SLF]])</f>
        <v>294</v>
      </c>
    </row>
    <row r="126" spans="1:12">
      <c r="A126" s="4" t="s">
        <v>251</v>
      </c>
      <c r="B126" s="4" t="s">
        <v>252</v>
      </c>
      <c r="C126" s="4" t="s">
        <v>13</v>
      </c>
      <c r="D126" s="6">
        <v>60025</v>
      </c>
      <c r="E126" s="6">
        <v>314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12">
        <f>SUM(Table1[[#This Row],[Skilled]:[SLF]])</f>
        <v>314</v>
      </c>
    </row>
    <row r="127" spans="1:12">
      <c r="A127" s="4" t="s">
        <v>253</v>
      </c>
      <c r="B127" s="4" t="s">
        <v>254</v>
      </c>
      <c r="C127" s="4" t="s">
        <v>25</v>
      </c>
      <c r="D127" s="6">
        <v>60016</v>
      </c>
      <c r="E127" s="6">
        <v>0</v>
      </c>
      <c r="F127" s="6">
        <v>0</v>
      </c>
      <c r="G127" s="6">
        <v>135</v>
      </c>
      <c r="H127" s="6">
        <v>0</v>
      </c>
      <c r="I127" s="6">
        <v>0</v>
      </c>
      <c r="J127" s="6">
        <v>0</v>
      </c>
      <c r="K127" s="6">
        <v>0</v>
      </c>
      <c r="L127" s="12">
        <f>SUM(Table1[[#This Row],[Skilled]:[SLF]])</f>
        <v>135</v>
      </c>
    </row>
    <row r="128" spans="1:12">
      <c r="A128" s="3" t="s">
        <v>528</v>
      </c>
      <c r="B128" s="3" t="s">
        <v>529</v>
      </c>
      <c r="C128" s="3" t="s">
        <v>530</v>
      </c>
      <c r="D128" s="5" t="s">
        <v>531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5">
        <v>66</v>
      </c>
      <c r="K128" s="6">
        <v>0</v>
      </c>
      <c r="L128" s="12">
        <f>SUM(Table1[[#This Row],[Skilled]:[SLF]])</f>
        <v>66</v>
      </c>
    </row>
    <row r="129" spans="1:12">
      <c r="A129" s="4" t="s">
        <v>652</v>
      </c>
      <c r="B129" s="4" t="s">
        <v>653</v>
      </c>
      <c r="C129" s="4" t="s">
        <v>654</v>
      </c>
      <c r="D129" s="6">
        <v>60472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9">
        <v>128</v>
      </c>
      <c r="L129" s="12">
        <f>SUM(Table1[[#This Row],[Skilled]:[SLF]])</f>
        <v>128</v>
      </c>
    </row>
    <row r="130" spans="1:12">
      <c r="A130" s="4" t="s">
        <v>255</v>
      </c>
      <c r="B130" s="4" t="s">
        <v>256</v>
      </c>
      <c r="C130" s="4" t="s">
        <v>16</v>
      </c>
      <c r="D130" s="6">
        <v>60090</v>
      </c>
      <c r="E130" s="6">
        <v>188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12">
        <f>SUM(Table1[[#This Row],[Skilled]:[SLF]])</f>
        <v>188</v>
      </c>
    </row>
    <row r="131" spans="1:12">
      <c r="A131" s="4" t="s">
        <v>257</v>
      </c>
      <c r="B131" s="4" t="s">
        <v>258</v>
      </c>
      <c r="C131" s="4" t="s">
        <v>22</v>
      </c>
      <c r="D131" s="6">
        <v>60201</v>
      </c>
      <c r="E131" s="6">
        <v>0</v>
      </c>
      <c r="F131" s="6">
        <v>145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12">
        <f>SUM(Table1[[#This Row],[Skilled]:[SLF]])</f>
        <v>145</v>
      </c>
    </row>
    <row r="132" spans="1:12">
      <c r="A132" s="4" t="s">
        <v>259</v>
      </c>
      <c r="B132" s="4" t="s">
        <v>260</v>
      </c>
      <c r="C132" s="4" t="s">
        <v>106</v>
      </c>
      <c r="D132" s="6">
        <v>60714</v>
      </c>
      <c r="E132" s="6">
        <v>99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12">
        <f>SUM(Table1[[#This Row],[Skilled]:[SLF]])</f>
        <v>99</v>
      </c>
    </row>
    <row r="133" spans="1:12">
      <c r="A133" s="4" t="s">
        <v>261</v>
      </c>
      <c r="B133" s="4" t="s">
        <v>262</v>
      </c>
      <c r="C133" s="4" t="s">
        <v>263</v>
      </c>
      <c r="D133" s="6">
        <v>60402</v>
      </c>
      <c r="E133" s="6">
        <v>145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12">
        <f>SUM(Table1[[#This Row],[Skilled]:[SLF]])</f>
        <v>145</v>
      </c>
    </row>
    <row r="134" spans="1:12">
      <c r="A134" s="4" t="s">
        <v>264</v>
      </c>
      <c r="B134" s="4" t="s">
        <v>265</v>
      </c>
      <c r="C134" s="4" t="s">
        <v>22</v>
      </c>
      <c r="D134" s="6">
        <v>60202</v>
      </c>
      <c r="E134" s="6">
        <v>124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12">
        <f>SUM(Table1[[#This Row],[Skilled]:[SLF]])</f>
        <v>124</v>
      </c>
    </row>
    <row r="135" spans="1:12">
      <c r="A135" s="4" t="s">
        <v>266</v>
      </c>
      <c r="B135" s="4" t="s">
        <v>267</v>
      </c>
      <c r="C135" s="4" t="s">
        <v>268</v>
      </c>
      <c r="D135" s="6">
        <v>60526</v>
      </c>
      <c r="E135" s="6">
        <v>131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12">
        <f>SUM(Table1[[#This Row],[Skilled]:[SLF]])</f>
        <v>131</v>
      </c>
    </row>
    <row r="136" spans="1:12">
      <c r="A136" s="4" t="s">
        <v>269</v>
      </c>
      <c r="B136" s="4" t="s">
        <v>270</v>
      </c>
      <c r="C136" s="4" t="s">
        <v>87</v>
      </c>
      <c r="D136" s="6">
        <v>60062</v>
      </c>
      <c r="E136" s="6">
        <v>88</v>
      </c>
      <c r="F136" s="6">
        <v>46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12">
        <f>SUM(Table1[[#This Row],[Skilled]:[SLF]])</f>
        <v>134</v>
      </c>
    </row>
    <row r="137" spans="1:12">
      <c r="A137" s="4" t="s">
        <v>271</v>
      </c>
      <c r="B137" s="4" t="s">
        <v>272</v>
      </c>
      <c r="C137" s="4" t="s">
        <v>36</v>
      </c>
      <c r="D137" s="6">
        <v>60077</v>
      </c>
      <c r="E137" s="6">
        <v>98</v>
      </c>
      <c r="F137" s="6">
        <v>51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12">
        <f>SUM(Table1[[#This Row],[Skilled]:[SLF]])</f>
        <v>149</v>
      </c>
    </row>
    <row r="138" spans="1:12">
      <c r="A138" s="4" t="s">
        <v>273</v>
      </c>
      <c r="B138" s="4" t="s">
        <v>274</v>
      </c>
      <c r="C138" s="4" t="s">
        <v>16</v>
      </c>
      <c r="D138" s="6">
        <v>60090</v>
      </c>
      <c r="E138" s="6">
        <v>0</v>
      </c>
      <c r="F138" s="6">
        <v>0</v>
      </c>
      <c r="G138" s="6">
        <v>0</v>
      </c>
      <c r="H138" s="6">
        <v>48</v>
      </c>
      <c r="I138" s="6">
        <v>0</v>
      </c>
      <c r="J138" s="6">
        <v>0</v>
      </c>
      <c r="K138" s="6">
        <v>0</v>
      </c>
      <c r="L138" s="12">
        <f>SUM(Table1[[#This Row],[Skilled]:[SLF]])</f>
        <v>48</v>
      </c>
    </row>
    <row r="139" spans="1:12">
      <c r="A139" s="4" t="s">
        <v>275</v>
      </c>
      <c r="B139" s="4" t="s">
        <v>276</v>
      </c>
      <c r="C139" s="4" t="s">
        <v>277</v>
      </c>
      <c r="D139" s="6">
        <v>60004</v>
      </c>
      <c r="E139" s="6">
        <v>120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12">
        <f>SUM(Table1[[#This Row],[Skilled]:[SLF]])</f>
        <v>120</v>
      </c>
    </row>
    <row r="140" spans="1:12">
      <c r="A140" s="3" t="s">
        <v>532</v>
      </c>
      <c r="B140" s="3" t="s">
        <v>533</v>
      </c>
      <c r="C140" s="3" t="s">
        <v>509</v>
      </c>
      <c r="D140" s="5" t="s">
        <v>534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5">
        <v>100</v>
      </c>
      <c r="K140" s="6">
        <v>0</v>
      </c>
      <c r="L140" s="12">
        <f>SUM(Table1[[#This Row],[Skilled]:[SLF]])</f>
        <v>100</v>
      </c>
    </row>
    <row r="141" spans="1:12">
      <c r="A141" s="3" t="s">
        <v>535</v>
      </c>
      <c r="B141" s="3" t="s">
        <v>536</v>
      </c>
      <c r="C141" s="3" t="s">
        <v>495</v>
      </c>
      <c r="D141" s="5" t="s">
        <v>506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5">
        <v>96</v>
      </c>
      <c r="K141" s="6">
        <v>0</v>
      </c>
      <c r="L141" s="12">
        <f>SUM(Table1[[#This Row],[Skilled]:[SLF]])</f>
        <v>96</v>
      </c>
    </row>
    <row r="142" spans="1:12">
      <c r="A142" s="4" t="s">
        <v>278</v>
      </c>
      <c r="B142" s="4" t="s">
        <v>279</v>
      </c>
      <c r="C142" s="4" t="s">
        <v>185</v>
      </c>
      <c r="D142" s="6">
        <v>60426</v>
      </c>
      <c r="E142" s="6">
        <v>173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12">
        <f>SUM(Table1[[#This Row],[Skilled]:[SLF]])</f>
        <v>173</v>
      </c>
    </row>
    <row r="143" spans="1:12">
      <c r="A143" s="4" t="s">
        <v>280</v>
      </c>
      <c r="B143" s="4" t="s">
        <v>281</v>
      </c>
      <c r="C143" s="4" t="s">
        <v>282</v>
      </c>
      <c r="D143" s="6">
        <v>60457</v>
      </c>
      <c r="E143" s="6">
        <v>34</v>
      </c>
      <c r="F143" s="6">
        <v>40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12">
        <f>SUM(Table1[[#This Row],[Skilled]:[SLF]])</f>
        <v>74</v>
      </c>
    </row>
    <row r="144" spans="1:12">
      <c r="A144" s="3" t="s">
        <v>537</v>
      </c>
      <c r="B144" s="3" t="s">
        <v>538</v>
      </c>
      <c r="C144" s="3" t="s">
        <v>539</v>
      </c>
      <c r="D144" s="5" t="s">
        <v>540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5">
        <v>85</v>
      </c>
      <c r="K144" s="6">
        <v>0</v>
      </c>
      <c r="L144" s="12">
        <f>SUM(Table1[[#This Row],[Skilled]:[SLF]])</f>
        <v>85</v>
      </c>
    </row>
    <row r="145" spans="1:12">
      <c r="A145" s="4" t="s">
        <v>283</v>
      </c>
      <c r="B145" s="4" t="s">
        <v>284</v>
      </c>
      <c r="C145" s="4" t="s">
        <v>93</v>
      </c>
      <c r="D145" s="6">
        <v>60473</v>
      </c>
      <c r="E145" s="6">
        <v>0</v>
      </c>
      <c r="F145" s="6">
        <v>0</v>
      </c>
      <c r="G145" s="6">
        <v>16</v>
      </c>
      <c r="H145" s="6">
        <v>0</v>
      </c>
      <c r="I145" s="6">
        <v>0</v>
      </c>
      <c r="J145" s="6">
        <v>0</v>
      </c>
      <c r="K145" s="6">
        <v>0</v>
      </c>
      <c r="L145" s="12">
        <f>SUM(Table1[[#This Row],[Skilled]:[SLF]])</f>
        <v>16</v>
      </c>
    </row>
    <row r="146" spans="1:12">
      <c r="A146" s="3" t="s">
        <v>541</v>
      </c>
      <c r="B146" s="3" t="s">
        <v>542</v>
      </c>
      <c r="C146" s="3" t="s">
        <v>509</v>
      </c>
      <c r="D146" s="5" t="s">
        <v>534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5">
        <v>4</v>
      </c>
      <c r="K146" s="6">
        <v>0</v>
      </c>
      <c r="L146" s="12">
        <f>SUM(Table1[[#This Row],[Skilled]:[SLF]])</f>
        <v>4</v>
      </c>
    </row>
    <row r="147" spans="1:12">
      <c r="A147" s="4" t="s">
        <v>285</v>
      </c>
      <c r="B147" s="4" t="s">
        <v>286</v>
      </c>
      <c r="C147" s="4" t="s">
        <v>287</v>
      </c>
      <c r="D147" s="6">
        <v>60067</v>
      </c>
      <c r="E147" s="6">
        <v>142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12">
        <f>SUM(Table1[[#This Row],[Skilled]:[SLF]])</f>
        <v>142</v>
      </c>
    </row>
    <row r="148" spans="1:12">
      <c r="A148" s="4" t="s">
        <v>288</v>
      </c>
      <c r="B148" s="4" t="s">
        <v>289</v>
      </c>
      <c r="C148" s="4" t="s">
        <v>290</v>
      </c>
      <c r="D148" s="6">
        <v>60527</v>
      </c>
      <c r="E148" s="6">
        <v>49</v>
      </c>
      <c r="F148" s="6">
        <v>0</v>
      </c>
      <c r="G148" s="6">
        <v>0</v>
      </c>
      <c r="H148" s="6">
        <v>76</v>
      </c>
      <c r="I148" s="6">
        <v>0</v>
      </c>
      <c r="J148" s="6">
        <v>0</v>
      </c>
      <c r="K148" s="6">
        <v>0</v>
      </c>
      <c r="L148" s="12">
        <f>SUM(Table1[[#This Row],[Skilled]:[SLF]])</f>
        <v>125</v>
      </c>
    </row>
    <row r="149" spans="1:12">
      <c r="A149" s="3" t="s">
        <v>543</v>
      </c>
      <c r="B149" s="3" t="s">
        <v>544</v>
      </c>
      <c r="C149" s="3" t="s">
        <v>458</v>
      </c>
      <c r="D149" s="5" t="s">
        <v>459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5">
        <v>26</v>
      </c>
      <c r="K149" s="6">
        <v>0</v>
      </c>
      <c r="L149" s="12">
        <f>SUM(Table1[[#This Row],[Skilled]:[SLF]])</f>
        <v>26</v>
      </c>
    </row>
    <row r="150" spans="1:12">
      <c r="A150" s="3" t="s">
        <v>545</v>
      </c>
      <c r="B150" s="3" t="s">
        <v>546</v>
      </c>
      <c r="C150" s="3" t="s">
        <v>439</v>
      </c>
      <c r="D150" s="5" t="s">
        <v>440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5">
        <v>94</v>
      </c>
      <c r="K150" s="6">
        <v>0</v>
      </c>
      <c r="L150" s="12">
        <f>SUM(Table1[[#This Row],[Skilled]:[SLF]])</f>
        <v>94</v>
      </c>
    </row>
    <row r="151" spans="1:12">
      <c r="A151" s="4" t="s">
        <v>291</v>
      </c>
      <c r="B151" s="4" t="s">
        <v>292</v>
      </c>
      <c r="C151" s="4" t="s">
        <v>25</v>
      </c>
      <c r="D151" s="6">
        <v>60016</v>
      </c>
      <c r="E151" s="6">
        <v>231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12">
        <f>SUM(Table1[[#This Row],[Skilled]:[SLF]])</f>
        <v>231</v>
      </c>
    </row>
    <row r="152" spans="1:12">
      <c r="A152" s="4" t="s">
        <v>293</v>
      </c>
      <c r="B152" s="4" t="s">
        <v>294</v>
      </c>
      <c r="C152" s="4" t="s">
        <v>295</v>
      </c>
      <c r="D152" s="6">
        <v>60471</v>
      </c>
      <c r="E152" s="6">
        <v>294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12">
        <f>SUM(Table1[[#This Row],[Skilled]:[SLF]])</f>
        <v>294</v>
      </c>
    </row>
    <row r="153" spans="1:12">
      <c r="A153" s="4" t="s">
        <v>296</v>
      </c>
      <c r="B153" s="4" t="s">
        <v>297</v>
      </c>
      <c r="C153" s="4" t="s">
        <v>25</v>
      </c>
      <c r="D153" s="6">
        <v>60018</v>
      </c>
      <c r="E153" s="6">
        <v>262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12">
        <f>SUM(Table1[[#This Row],[Skilled]:[SLF]])</f>
        <v>262</v>
      </c>
    </row>
    <row r="154" spans="1:12">
      <c r="A154" s="4" t="s">
        <v>298</v>
      </c>
      <c r="B154" s="4" t="s">
        <v>299</v>
      </c>
      <c r="C154" s="4" t="s">
        <v>49</v>
      </c>
      <c r="D154" s="6">
        <v>60539</v>
      </c>
      <c r="E154" s="6">
        <v>173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12">
        <f>SUM(Table1[[#This Row],[Skilled]:[SLF]])</f>
        <v>173</v>
      </c>
    </row>
    <row r="155" spans="1:12">
      <c r="A155" s="3" t="s">
        <v>698</v>
      </c>
      <c r="B155" s="3" t="s">
        <v>547</v>
      </c>
      <c r="C155" s="3" t="s">
        <v>499</v>
      </c>
      <c r="D155" s="5" t="s">
        <v>500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5">
        <v>85</v>
      </c>
      <c r="K155" s="6">
        <v>0</v>
      </c>
      <c r="L155" s="12">
        <f>SUM(Table1[[#This Row],[Skilled]:[SLF]])</f>
        <v>85</v>
      </c>
    </row>
    <row r="156" spans="1:12">
      <c r="A156" s="4" t="s">
        <v>300</v>
      </c>
      <c r="B156" s="4" t="s">
        <v>301</v>
      </c>
      <c r="C156" s="4" t="s">
        <v>302</v>
      </c>
      <c r="D156" s="6">
        <v>60712</v>
      </c>
      <c r="E156" s="6">
        <v>40</v>
      </c>
      <c r="F156" s="6">
        <v>0</v>
      </c>
      <c r="G156" s="6">
        <v>0</v>
      </c>
      <c r="H156" s="6">
        <v>25</v>
      </c>
      <c r="I156" s="6">
        <v>0</v>
      </c>
      <c r="J156" s="6">
        <v>0</v>
      </c>
      <c r="K156" s="6">
        <v>0</v>
      </c>
      <c r="L156" s="12">
        <f>SUM(Table1[[#This Row],[Skilled]:[SLF]])</f>
        <v>65</v>
      </c>
    </row>
    <row r="157" spans="1:12">
      <c r="A157" s="4" t="s">
        <v>303</v>
      </c>
      <c r="B157" s="4" t="s">
        <v>304</v>
      </c>
      <c r="C157" s="4" t="s">
        <v>78</v>
      </c>
      <c r="D157" s="6">
        <v>60067</v>
      </c>
      <c r="E157" s="6">
        <v>59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12">
        <f>SUM(Table1[[#This Row],[Skilled]:[SLF]])</f>
        <v>59</v>
      </c>
    </row>
    <row r="158" spans="1:12">
      <c r="A158" s="4" t="s">
        <v>305</v>
      </c>
      <c r="B158" s="4" t="s">
        <v>306</v>
      </c>
      <c r="C158" s="4" t="s">
        <v>277</v>
      </c>
      <c r="D158" s="6">
        <v>60004</v>
      </c>
      <c r="E158" s="6">
        <v>301</v>
      </c>
      <c r="F158" s="6">
        <v>53</v>
      </c>
      <c r="G158" s="6">
        <v>0</v>
      </c>
      <c r="H158" s="6">
        <v>22</v>
      </c>
      <c r="I158" s="6">
        <v>0</v>
      </c>
      <c r="J158" s="6">
        <v>0</v>
      </c>
      <c r="K158" s="6">
        <v>0</v>
      </c>
      <c r="L158" s="12">
        <f>SUM(Table1[[#This Row],[Skilled]:[SLF]])</f>
        <v>376</v>
      </c>
    </row>
    <row r="159" spans="1:12">
      <c r="A159" s="4" t="s">
        <v>307</v>
      </c>
      <c r="B159" s="4" t="s">
        <v>308</v>
      </c>
      <c r="C159" s="4" t="s">
        <v>309</v>
      </c>
      <c r="D159" s="6">
        <v>60472</v>
      </c>
      <c r="E159" s="6">
        <v>0</v>
      </c>
      <c r="F159" s="6">
        <v>412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12">
        <f>SUM(Table1[[#This Row],[Skilled]:[SLF]])</f>
        <v>412</v>
      </c>
    </row>
    <row r="160" spans="1:12">
      <c r="A160" s="4" t="s">
        <v>310</v>
      </c>
      <c r="B160" s="4" t="s">
        <v>311</v>
      </c>
      <c r="C160" s="4" t="s">
        <v>312</v>
      </c>
      <c r="D160" s="6">
        <v>60411</v>
      </c>
      <c r="E160" s="6">
        <v>0</v>
      </c>
      <c r="F160" s="6">
        <v>0</v>
      </c>
      <c r="G160" s="6">
        <v>6</v>
      </c>
      <c r="H160" s="6">
        <v>0</v>
      </c>
      <c r="I160" s="6">
        <v>0</v>
      </c>
      <c r="J160" s="6">
        <v>0</v>
      </c>
      <c r="K160" s="6">
        <v>0</v>
      </c>
      <c r="L160" s="12">
        <f>SUM(Table1[[#This Row],[Skilled]:[SLF]])</f>
        <v>6</v>
      </c>
    </row>
    <row r="161" spans="1:12">
      <c r="A161" s="3" t="s">
        <v>548</v>
      </c>
      <c r="B161" s="3" t="s">
        <v>549</v>
      </c>
      <c r="C161" s="3" t="s">
        <v>550</v>
      </c>
      <c r="D161" s="5" t="s">
        <v>551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5">
        <v>20</v>
      </c>
      <c r="K161" s="6">
        <v>0</v>
      </c>
      <c r="L161" s="12">
        <f>SUM(Table1[[#This Row],[Skilled]:[SLF]])</f>
        <v>20</v>
      </c>
    </row>
    <row r="162" spans="1:12">
      <c r="A162" s="4" t="s">
        <v>313</v>
      </c>
      <c r="B162" s="4" t="s">
        <v>314</v>
      </c>
      <c r="C162" s="4" t="s">
        <v>315</v>
      </c>
      <c r="D162" s="6">
        <v>60120</v>
      </c>
      <c r="E162" s="6">
        <v>0</v>
      </c>
      <c r="F162" s="6">
        <v>0</v>
      </c>
      <c r="G162" s="6">
        <v>0</v>
      </c>
      <c r="H162" s="6">
        <v>0</v>
      </c>
      <c r="I162" s="6">
        <v>61</v>
      </c>
      <c r="J162" s="6">
        <v>0</v>
      </c>
      <c r="K162" s="6">
        <v>0</v>
      </c>
      <c r="L162" s="12">
        <f>SUM(Table1[[#This Row],[Skilled]:[SLF]])</f>
        <v>61</v>
      </c>
    </row>
    <row r="163" spans="1:12">
      <c r="A163" s="3" t="s">
        <v>699</v>
      </c>
      <c r="B163" s="3" t="s">
        <v>552</v>
      </c>
      <c r="C163" s="3" t="s">
        <v>539</v>
      </c>
      <c r="D163" s="5" t="s">
        <v>540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5">
        <v>22</v>
      </c>
      <c r="K163" s="6">
        <v>0</v>
      </c>
      <c r="L163" s="12">
        <f>SUM(Table1[[#This Row],[Skilled]:[SLF]])</f>
        <v>22</v>
      </c>
    </row>
    <row r="164" spans="1:12">
      <c r="A164" s="4" t="s">
        <v>316</v>
      </c>
      <c r="B164" s="4" t="s">
        <v>317</v>
      </c>
      <c r="C164" s="4" t="s">
        <v>22</v>
      </c>
      <c r="D164" s="6">
        <v>60201</v>
      </c>
      <c r="E164" s="6">
        <v>37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12">
        <f>SUM(Table1[[#This Row],[Skilled]:[SLF]])</f>
        <v>37</v>
      </c>
    </row>
    <row r="165" spans="1:12">
      <c r="A165" s="4" t="s">
        <v>318</v>
      </c>
      <c r="B165" s="4" t="s">
        <v>319</v>
      </c>
      <c r="C165" s="4" t="s">
        <v>243</v>
      </c>
      <c r="D165" s="6">
        <v>60443</v>
      </c>
      <c r="E165" s="6">
        <v>0</v>
      </c>
      <c r="F165" s="6">
        <v>0</v>
      </c>
      <c r="G165" s="6">
        <v>16</v>
      </c>
      <c r="H165" s="6">
        <v>0</v>
      </c>
      <c r="I165" s="6">
        <v>0</v>
      </c>
      <c r="J165" s="6">
        <v>0</v>
      </c>
      <c r="K165" s="6">
        <v>0</v>
      </c>
      <c r="L165" s="12">
        <f>SUM(Table1[[#This Row],[Skilled]:[SLF]])</f>
        <v>16</v>
      </c>
    </row>
    <row r="166" spans="1:12">
      <c r="A166" s="4" t="s">
        <v>320</v>
      </c>
      <c r="B166" s="4" t="s">
        <v>321</v>
      </c>
      <c r="C166" s="4" t="s">
        <v>117</v>
      </c>
      <c r="D166" s="6">
        <v>60525</v>
      </c>
      <c r="E166" s="6">
        <v>197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12">
        <f>SUM(Table1[[#This Row],[Skilled]:[SLF]])</f>
        <v>197</v>
      </c>
    </row>
    <row r="167" spans="1:12">
      <c r="A167" s="4" t="s">
        <v>322</v>
      </c>
      <c r="B167" s="4" t="s">
        <v>323</v>
      </c>
      <c r="C167" s="4" t="s">
        <v>199</v>
      </c>
      <c r="D167" s="6">
        <v>60008</v>
      </c>
      <c r="E167" s="6">
        <v>0</v>
      </c>
      <c r="F167" s="6">
        <v>0</v>
      </c>
      <c r="G167" s="6">
        <v>99</v>
      </c>
      <c r="H167" s="6">
        <v>0</v>
      </c>
      <c r="I167" s="6">
        <v>0</v>
      </c>
      <c r="J167" s="6">
        <v>0</v>
      </c>
      <c r="K167" s="6">
        <v>0</v>
      </c>
      <c r="L167" s="12">
        <f>SUM(Table1[[#This Row],[Skilled]:[SLF]])</f>
        <v>99</v>
      </c>
    </row>
    <row r="168" spans="1:12">
      <c r="A168" s="4" t="s">
        <v>324</v>
      </c>
      <c r="B168" s="4" t="s">
        <v>325</v>
      </c>
      <c r="C168" s="4" t="s">
        <v>160</v>
      </c>
      <c r="D168" s="6">
        <v>60455</v>
      </c>
      <c r="E168" s="6">
        <v>404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12">
        <f>SUM(Table1[[#This Row],[Skilled]:[SLF]])</f>
        <v>404</v>
      </c>
    </row>
    <row r="169" spans="1:12">
      <c r="A169" s="4" t="s">
        <v>326</v>
      </c>
      <c r="B169" s="4" t="s">
        <v>327</v>
      </c>
      <c r="C169" s="4" t="s">
        <v>277</v>
      </c>
      <c r="D169" s="6">
        <v>60005</v>
      </c>
      <c r="E169" s="6">
        <v>84</v>
      </c>
      <c r="F169" s="6">
        <v>32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12">
        <f>SUM(Table1[[#This Row],[Skilled]:[SLF]])</f>
        <v>116</v>
      </c>
    </row>
    <row r="170" spans="1:12">
      <c r="A170" s="3" t="s">
        <v>553</v>
      </c>
      <c r="B170" s="3" t="s">
        <v>554</v>
      </c>
      <c r="C170" s="3" t="s">
        <v>509</v>
      </c>
      <c r="D170" s="5" t="s">
        <v>510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5">
        <v>20</v>
      </c>
      <c r="K170" s="6">
        <v>0</v>
      </c>
      <c r="L170" s="12">
        <f>SUM(Table1[[#This Row],[Skilled]:[SLF]])</f>
        <v>20</v>
      </c>
    </row>
    <row r="171" spans="1:12">
      <c r="A171" s="3" t="s">
        <v>555</v>
      </c>
      <c r="B171" s="3" t="s">
        <v>556</v>
      </c>
      <c r="C171" s="3" t="s">
        <v>509</v>
      </c>
      <c r="D171" s="5" t="s">
        <v>510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5">
        <v>73</v>
      </c>
      <c r="K171" s="6">
        <v>0</v>
      </c>
      <c r="L171" s="12">
        <f>SUM(Table1[[#This Row],[Skilled]:[SLF]])</f>
        <v>73</v>
      </c>
    </row>
    <row r="172" spans="1:12">
      <c r="A172" s="10" t="s">
        <v>655</v>
      </c>
      <c r="B172" s="4" t="s">
        <v>656</v>
      </c>
      <c r="C172" s="4" t="s">
        <v>657</v>
      </c>
      <c r="D172" s="6">
        <v>60455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9">
        <v>150</v>
      </c>
      <c r="L172" s="12">
        <f>SUM(Table1[[#This Row],[Skilled]:[SLF]])</f>
        <v>150</v>
      </c>
    </row>
    <row r="173" spans="1:12">
      <c r="A173" s="3" t="s">
        <v>557</v>
      </c>
      <c r="B173" s="3" t="s">
        <v>558</v>
      </c>
      <c r="C173" s="3" t="s">
        <v>559</v>
      </c>
      <c r="D173" s="5" t="s">
        <v>560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5">
        <v>88</v>
      </c>
      <c r="K173" s="6">
        <v>0</v>
      </c>
      <c r="L173" s="12">
        <f>SUM(Table1[[#This Row],[Skilled]:[SLF]])</f>
        <v>88</v>
      </c>
    </row>
    <row r="174" spans="1:12">
      <c r="A174" s="3" t="s">
        <v>561</v>
      </c>
      <c r="B174" s="3" t="s">
        <v>562</v>
      </c>
      <c r="C174" s="3" t="s">
        <v>539</v>
      </c>
      <c r="D174" s="5" t="s">
        <v>540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5">
        <v>74</v>
      </c>
      <c r="K174" s="6">
        <v>0</v>
      </c>
      <c r="L174" s="12">
        <f>SUM(Table1[[#This Row],[Skilled]:[SLF]])</f>
        <v>74</v>
      </c>
    </row>
    <row r="175" spans="1:12">
      <c r="A175" s="4" t="s">
        <v>328</v>
      </c>
      <c r="B175" s="4" t="s">
        <v>329</v>
      </c>
      <c r="C175" s="4" t="s">
        <v>106</v>
      </c>
      <c r="D175" s="6">
        <v>60714</v>
      </c>
      <c r="E175" s="6">
        <v>304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12">
        <f>SUM(Table1[[#This Row],[Skilled]:[SLF]])</f>
        <v>304</v>
      </c>
    </row>
    <row r="176" spans="1:12">
      <c r="A176" s="4" t="s">
        <v>330</v>
      </c>
      <c r="B176" s="4" t="s">
        <v>331</v>
      </c>
      <c r="C176" s="4" t="s">
        <v>178</v>
      </c>
      <c r="D176" s="6">
        <v>60706</v>
      </c>
      <c r="E176" s="6">
        <v>292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12">
        <f>SUM(Table1[[#This Row],[Skilled]:[SLF]])</f>
        <v>292</v>
      </c>
    </row>
    <row r="177" spans="1:12">
      <c r="A177" s="3" t="s">
        <v>563</v>
      </c>
      <c r="B177" s="3" t="s">
        <v>564</v>
      </c>
      <c r="C177" s="3" t="s">
        <v>474</v>
      </c>
      <c r="D177" s="5" t="s">
        <v>475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5">
        <v>188</v>
      </c>
      <c r="K177" s="6">
        <v>0</v>
      </c>
      <c r="L177" s="12">
        <f>SUM(Table1[[#This Row],[Skilled]:[SLF]])</f>
        <v>188</v>
      </c>
    </row>
    <row r="178" spans="1:12">
      <c r="A178" s="3" t="s">
        <v>565</v>
      </c>
      <c r="B178" s="3" t="s">
        <v>566</v>
      </c>
      <c r="C178" s="3" t="s">
        <v>474</v>
      </c>
      <c r="D178" s="5" t="s">
        <v>475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5">
        <v>49</v>
      </c>
      <c r="K178" s="6">
        <v>0</v>
      </c>
      <c r="L178" s="12">
        <f>SUM(Table1[[#This Row],[Skilled]:[SLF]])</f>
        <v>49</v>
      </c>
    </row>
    <row r="179" spans="1:12">
      <c r="A179" s="4" t="s">
        <v>332</v>
      </c>
      <c r="B179" s="4" t="s">
        <v>333</v>
      </c>
      <c r="C179" s="4" t="s">
        <v>334</v>
      </c>
      <c r="D179" s="6">
        <v>60453</v>
      </c>
      <c r="E179" s="6">
        <v>75</v>
      </c>
      <c r="F179" s="6">
        <v>68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12">
        <f>SUM(Table1[[#This Row],[Skilled]:[SLF]])</f>
        <v>143</v>
      </c>
    </row>
    <row r="180" spans="1:12">
      <c r="A180" s="3" t="s">
        <v>567</v>
      </c>
      <c r="B180" s="3" t="s">
        <v>568</v>
      </c>
      <c r="C180" s="3" t="s">
        <v>491</v>
      </c>
      <c r="D180" s="5" t="s">
        <v>492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5">
        <v>60</v>
      </c>
      <c r="K180" s="6">
        <v>0</v>
      </c>
      <c r="L180" s="12">
        <f>SUM(Table1[[#This Row],[Skilled]:[SLF]])</f>
        <v>60</v>
      </c>
    </row>
    <row r="181" spans="1:12">
      <c r="A181" s="4" t="s">
        <v>335</v>
      </c>
      <c r="B181" s="4" t="s">
        <v>336</v>
      </c>
      <c r="C181" s="4" t="s">
        <v>136</v>
      </c>
      <c r="D181" s="6">
        <v>60302</v>
      </c>
      <c r="E181" s="6">
        <v>204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12">
        <f>SUM(Table1[[#This Row],[Skilled]:[SLF]])</f>
        <v>204</v>
      </c>
    </row>
    <row r="182" spans="1:12" ht="30">
      <c r="A182" s="3" t="s">
        <v>700</v>
      </c>
      <c r="B182" s="3" t="s">
        <v>569</v>
      </c>
      <c r="C182" s="3" t="s">
        <v>570</v>
      </c>
      <c r="D182" s="5" t="s">
        <v>571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5">
        <v>33</v>
      </c>
      <c r="K182" s="6">
        <v>0</v>
      </c>
      <c r="L182" s="12">
        <f>SUM(Table1[[#This Row],[Skilled]:[SLF]])</f>
        <v>33</v>
      </c>
    </row>
    <row r="183" spans="1:12">
      <c r="A183" s="4" t="s">
        <v>337</v>
      </c>
      <c r="B183" s="4" t="s">
        <v>338</v>
      </c>
      <c r="C183" s="4" t="s">
        <v>339</v>
      </c>
      <c r="D183" s="6">
        <v>60103</v>
      </c>
      <c r="E183" s="6">
        <v>120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12">
        <f>SUM(Table1[[#This Row],[Skilled]:[SLF]])</f>
        <v>120</v>
      </c>
    </row>
    <row r="184" spans="1:12">
      <c r="A184" s="4" t="s">
        <v>340</v>
      </c>
      <c r="B184" s="4" t="s">
        <v>341</v>
      </c>
      <c r="C184" s="4" t="s">
        <v>210</v>
      </c>
      <c r="D184" s="6">
        <v>60418</v>
      </c>
      <c r="E184" s="6">
        <v>145</v>
      </c>
      <c r="F184" s="6">
        <v>48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12">
        <f>SUM(Table1[[#This Row],[Skilled]:[SLF]])</f>
        <v>193</v>
      </c>
    </row>
    <row r="185" spans="1:12">
      <c r="A185" s="3" t="s">
        <v>572</v>
      </c>
      <c r="B185" s="3" t="s">
        <v>573</v>
      </c>
      <c r="C185" s="3" t="s">
        <v>574</v>
      </c>
      <c r="D185" s="5" t="s">
        <v>575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5">
        <v>79</v>
      </c>
      <c r="K185" s="6">
        <v>0</v>
      </c>
      <c r="L185" s="12">
        <f>SUM(Table1[[#This Row],[Skilled]:[SLF]])</f>
        <v>79</v>
      </c>
    </row>
    <row r="186" spans="1:12">
      <c r="A186" s="4" t="s">
        <v>342</v>
      </c>
      <c r="B186" s="4" t="s">
        <v>343</v>
      </c>
      <c r="C186" s="4" t="s">
        <v>344</v>
      </c>
      <c r="D186" s="6">
        <v>60803</v>
      </c>
      <c r="E186" s="6">
        <v>0</v>
      </c>
      <c r="F186" s="6">
        <v>0</v>
      </c>
      <c r="G186" s="6">
        <v>41</v>
      </c>
      <c r="H186" s="6">
        <v>0</v>
      </c>
      <c r="I186" s="6">
        <v>0</v>
      </c>
      <c r="J186" s="6">
        <v>0</v>
      </c>
      <c r="K186" s="6">
        <v>0</v>
      </c>
      <c r="L186" s="12">
        <f>SUM(Table1[[#This Row],[Skilled]:[SLF]])</f>
        <v>41</v>
      </c>
    </row>
    <row r="187" spans="1:12">
      <c r="A187" s="4" t="s">
        <v>345</v>
      </c>
      <c r="B187" s="4" t="s">
        <v>346</v>
      </c>
      <c r="C187" s="4" t="s">
        <v>344</v>
      </c>
      <c r="D187" s="6">
        <v>60803</v>
      </c>
      <c r="E187" s="6">
        <v>0</v>
      </c>
      <c r="F187" s="6">
        <v>0</v>
      </c>
      <c r="G187" s="6">
        <v>15</v>
      </c>
      <c r="H187" s="6">
        <v>0</v>
      </c>
      <c r="I187" s="6">
        <v>0</v>
      </c>
      <c r="J187" s="6">
        <v>0</v>
      </c>
      <c r="K187" s="6">
        <v>0</v>
      </c>
      <c r="L187" s="12">
        <f>SUM(Table1[[#This Row],[Skilled]:[SLF]])</f>
        <v>15</v>
      </c>
    </row>
    <row r="188" spans="1:12">
      <c r="A188" s="4" t="s">
        <v>347</v>
      </c>
      <c r="B188" s="4" t="s">
        <v>348</v>
      </c>
      <c r="C188" s="4" t="s">
        <v>103</v>
      </c>
      <c r="D188" s="6">
        <v>60068</v>
      </c>
      <c r="E188" s="6">
        <v>46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12">
        <f>SUM(Table1[[#This Row],[Skilled]:[SLF]])</f>
        <v>46</v>
      </c>
    </row>
    <row r="189" spans="1:12">
      <c r="A189" s="3" t="s">
        <v>576</v>
      </c>
      <c r="B189" s="3" t="s">
        <v>577</v>
      </c>
      <c r="C189" s="3" t="s">
        <v>578</v>
      </c>
      <c r="D189" s="5" t="s">
        <v>579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5">
        <v>65</v>
      </c>
      <c r="K189" s="6">
        <v>0</v>
      </c>
      <c r="L189" s="12">
        <f>SUM(Table1[[#This Row],[Skilled]:[SLF]])</f>
        <v>65</v>
      </c>
    </row>
    <row r="190" spans="1:12">
      <c r="A190" s="4" t="s">
        <v>349</v>
      </c>
      <c r="B190" s="4" t="s">
        <v>350</v>
      </c>
      <c r="C190" s="4" t="s">
        <v>69</v>
      </c>
      <c r="D190" s="6">
        <v>60162</v>
      </c>
      <c r="E190" s="6">
        <v>198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12">
        <f>SUM(Table1[[#This Row],[Skilled]:[SLF]])</f>
        <v>198</v>
      </c>
    </row>
    <row r="191" spans="1:12">
      <c r="A191" s="4" t="s">
        <v>351</v>
      </c>
      <c r="B191" s="4" t="s">
        <v>352</v>
      </c>
      <c r="C191" s="4" t="s">
        <v>199</v>
      </c>
      <c r="D191" s="6">
        <v>60008</v>
      </c>
      <c r="E191" s="6">
        <v>155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12">
        <f>SUM(Table1[[#This Row],[Skilled]:[SLF]])</f>
        <v>155</v>
      </c>
    </row>
    <row r="192" spans="1:12">
      <c r="A192" s="4" t="s">
        <v>353</v>
      </c>
      <c r="B192" s="4" t="s">
        <v>354</v>
      </c>
      <c r="C192" s="4" t="s">
        <v>355</v>
      </c>
      <c r="D192" s="6">
        <v>60429</v>
      </c>
      <c r="E192" s="6">
        <v>199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12">
        <f>SUM(Table1[[#This Row],[Skilled]:[SLF]])</f>
        <v>199</v>
      </c>
    </row>
    <row r="193" spans="1:12">
      <c r="A193" s="10" t="s">
        <v>658</v>
      </c>
      <c r="B193" s="4" t="s">
        <v>659</v>
      </c>
      <c r="C193" s="4" t="s">
        <v>660</v>
      </c>
      <c r="D193" s="6">
        <v>60008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9">
        <v>102</v>
      </c>
      <c r="L193" s="12">
        <f>SUM(Table1[[#This Row],[Skilled]:[SLF]])</f>
        <v>102</v>
      </c>
    </row>
    <row r="194" spans="1:12">
      <c r="A194" s="4" t="s">
        <v>356</v>
      </c>
      <c r="B194" s="4" t="s">
        <v>357</v>
      </c>
      <c r="C194" s="4" t="s">
        <v>268</v>
      </c>
      <c r="D194" s="6">
        <v>60526</v>
      </c>
      <c r="E194" s="6">
        <v>86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12">
        <f>SUM(Table1[[#This Row],[Skilled]:[SLF]])</f>
        <v>86</v>
      </c>
    </row>
    <row r="195" spans="1:12">
      <c r="A195" s="3" t="s">
        <v>701</v>
      </c>
      <c r="B195" s="3" t="s">
        <v>580</v>
      </c>
      <c r="C195" s="3" t="s">
        <v>458</v>
      </c>
      <c r="D195" s="5" t="s">
        <v>459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5">
        <v>78</v>
      </c>
      <c r="K195" s="6">
        <v>0</v>
      </c>
      <c r="L195" s="12">
        <f>SUM(Table1[[#This Row],[Skilled]:[SLF]])</f>
        <v>78</v>
      </c>
    </row>
    <row r="196" spans="1:12">
      <c r="A196" s="3" t="s">
        <v>581</v>
      </c>
      <c r="B196" s="3" t="s">
        <v>582</v>
      </c>
      <c r="C196" s="3" t="s">
        <v>478</v>
      </c>
      <c r="D196" s="5" t="s">
        <v>479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5">
        <v>66</v>
      </c>
      <c r="K196" s="6">
        <v>0</v>
      </c>
      <c r="L196" s="12">
        <f>SUM(Table1[[#This Row],[Skilled]:[SLF]])</f>
        <v>66</v>
      </c>
    </row>
    <row r="197" spans="1:12">
      <c r="A197" s="4" t="s">
        <v>661</v>
      </c>
      <c r="B197" s="4" t="s">
        <v>662</v>
      </c>
      <c r="C197" s="4" t="s">
        <v>663</v>
      </c>
      <c r="D197" s="9">
        <v>60411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9">
        <v>144</v>
      </c>
      <c r="L197" s="12">
        <f>SUM(Table1[[#This Row],[Skilled]:[SLF]])</f>
        <v>144</v>
      </c>
    </row>
    <row r="198" spans="1:12">
      <c r="A198" s="4" t="s">
        <v>664</v>
      </c>
      <c r="B198" s="4" t="s">
        <v>665</v>
      </c>
      <c r="C198" s="4" t="s">
        <v>666</v>
      </c>
      <c r="D198" s="9">
        <v>60406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9">
        <v>120</v>
      </c>
      <c r="L198" s="12">
        <f>SUM(Table1[[#This Row],[Skilled]:[SLF]])</f>
        <v>120</v>
      </c>
    </row>
    <row r="199" spans="1:12">
      <c r="A199" s="4" t="s">
        <v>358</v>
      </c>
      <c r="B199" s="4" t="s">
        <v>359</v>
      </c>
      <c r="C199" s="4" t="s">
        <v>173</v>
      </c>
      <c r="D199" s="6">
        <v>60411</v>
      </c>
      <c r="E199" s="6">
        <v>0</v>
      </c>
      <c r="F199" s="6">
        <v>0</v>
      </c>
      <c r="G199" s="6">
        <v>16</v>
      </c>
      <c r="H199" s="6">
        <v>0</v>
      </c>
      <c r="I199" s="6">
        <v>0</v>
      </c>
      <c r="J199" s="6">
        <v>0</v>
      </c>
      <c r="K199" s="6">
        <v>0</v>
      </c>
      <c r="L199" s="12">
        <f>SUM(Table1[[#This Row],[Skilled]:[SLF]])</f>
        <v>16</v>
      </c>
    </row>
    <row r="200" spans="1:12">
      <c r="A200" s="4" t="s">
        <v>360</v>
      </c>
      <c r="B200" s="4" t="s">
        <v>361</v>
      </c>
      <c r="C200" s="4" t="s">
        <v>55</v>
      </c>
      <c r="D200" s="6">
        <v>60411</v>
      </c>
      <c r="E200" s="6">
        <v>148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12">
        <f>SUM(Table1[[#This Row],[Skilled]:[SLF]])</f>
        <v>148</v>
      </c>
    </row>
    <row r="201" spans="1:12">
      <c r="A201" s="4" t="s">
        <v>362</v>
      </c>
      <c r="B201" s="4" t="s">
        <v>363</v>
      </c>
      <c r="C201" s="4" t="s">
        <v>93</v>
      </c>
      <c r="D201" s="6">
        <v>60473</v>
      </c>
      <c r="E201" s="6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12">
        <f>SUM(Table1[[#This Row],[Skilled]:[SLF]])</f>
        <v>135</v>
      </c>
    </row>
    <row r="202" spans="1:12">
      <c r="A202" s="4" t="s">
        <v>364</v>
      </c>
      <c r="B202" s="4" t="s">
        <v>365</v>
      </c>
      <c r="C202" s="4" t="s">
        <v>277</v>
      </c>
      <c r="D202" s="6">
        <v>60005</v>
      </c>
      <c r="E202" s="6">
        <v>151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12">
        <f>SUM(Table1[[#This Row],[Skilled]:[SLF]])</f>
        <v>151</v>
      </c>
    </row>
    <row r="203" spans="1:12">
      <c r="A203" s="4" t="s">
        <v>366</v>
      </c>
      <c r="B203" s="4" t="s">
        <v>367</v>
      </c>
      <c r="C203" s="4" t="s">
        <v>368</v>
      </c>
      <c r="D203" s="6">
        <v>60007</v>
      </c>
      <c r="E203" s="6">
        <v>190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12">
        <f>SUM(Table1[[#This Row],[Skilled]:[SLF]])</f>
        <v>190</v>
      </c>
    </row>
    <row r="204" spans="1:12">
      <c r="A204" s="4" t="s">
        <v>369</v>
      </c>
      <c r="B204" s="4" t="s">
        <v>370</v>
      </c>
      <c r="C204" s="4" t="s">
        <v>371</v>
      </c>
      <c r="D204" s="6">
        <v>60430</v>
      </c>
      <c r="E204" s="6">
        <v>132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12">
        <f>SUM(Table1[[#This Row],[Skilled]:[SLF]])</f>
        <v>132</v>
      </c>
    </row>
    <row r="205" spans="1:12">
      <c r="A205" s="4" t="s">
        <v>372</v>
      </c>
      <c r="B205" s="4" t="s">
        <v>373</v>
      </c>
      <c r="C205" s="4" t="s">
        <v>75</v>
      </c>
      <c r="D205" s="6">
        <v>60453</v>
      </c>
      <c r="E205" s="6">
        <v>122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12">
        <f>SUM(Table1[[#This Row],[Skilled]:[SLF]])</f>
        <v>122</v>
      </c>
    </row>
    <row r="206" spans="1:12">
      <c r="A206" s="4" t="s">
        <v>374</v>
      </c>
      <c r="B206" s="4" t="s">
        <v>375</v>
      </c>
      <c r="C206" s="4" t="s">
        <v>75</v>
      </c>
      <c r="D206" s="6">
        <v>60453</v>
      </c>
      <c r="E206" s="6">
        <v>192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12">
        <f>SUM(Table1[[#This Row],[Skilled]:[SLF]])</f>
        <v>192</v>
      </c>
    </row>
    <row r="207" spans="1:12">
      <c r="A207" s="4" t="s">
        <v>376</v>
      </c>
      <c r="B207" s="4" t="s">
        <v>377</v>
      </c>
      <c r="C207" s="4" t="s">
        <v>90</v>
      </c>
      <c r="D207" s="6">
        <v>60463</v>
      </c>
      <c r="E207" s="6">
        <v>184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12">
        <f>SUM(Table1[[#This Row],[Skilled]:[SLF]])</f>
        <v>184</v>
      </c>
    </row>
    <row r="208" spans="1:12">
      <c r="A208" s="4" t="s">
        <v>378</v>
      </c>
      <c r="B208" s="4" t="s">
        <v>379</v>
      </c>
      <c r="C208" s="4" t="s">
        <v>90</v>
      </c>
      <c r="D208" s="6">
        <v>60463</v>
      </c>
      <c r="E208" s="6">
        <v>130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12">
        <f>SUM(Table1[[#This Row],[Skilled]:[SLF]])</f>
        <v>130</v>
      </c>
    </row>
    <row r="209" spans="1:12">
      <c r="A209" s="4" t="s">
        <v>380</v>
      </c>
      <c r="B209" s="4" t="s">
        <v>381</v>
      </c>
      <c r="C209" s="4" t="s">
        <v>694</v>
      </c>
      <c r="D209" s="6">
        <v>60478</v>
      </c>
      <c r="E209" s="6">
        <v>0</v>
      </c>
      <c r="F209" s="6">
        <v>0</v>
      </c>
      <c r="G209" s="6">
        <v>6</v>
      </c>
      <c r="H209" s="6">
        <v>0</v>
      </c>
      <c r="I209" s="6">
        <v>0</v>
      </c>
      <c r="J209" s="6">
        <v>0</v>
      </c>
      <c r="K209" s="6">
        <v>0</v>
      </c>
      <c r="L209" s="12">
        <f>SUM(Table1[[#This Row],[Skilled]:[SLF]])</f>
        <v>6</v>
      </c>
    </row>
    <row r="210" spans="1:12">
      <c r="A210" s="3" t="s">
        <v>583</v>
      </c>
      <c r="B210" s="3" t="s">
        <v>584</v>
      </c>
      <c r="C210" s="3" t="s">
        <v>585</v>
      </c>
      <c r="D210" s="5" t="s">
        <v>586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5">
        <v>42</v>
      </c>
      <c r="K210" s="6">
        <v>0</v>
      </c>
      <c r="L210" s="12">
        <f>SUM(Table1[[#This Row],[Skilled]:[SLF]])</f>
        <v>42</v>
      </c>
    </row>
    <row r="211" spans="1:12">
      <c r="A211" s="3" t="s">
        <v>587</v>
      </c>
      <c r="B211" s="3" t="s">
        <v>588</v>
      </c>
      <c r="C211" s="3" t="s">
        <v>470</v>
      </c>
      <c r="D211" s="5" t="s">
        <v>471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5">
        <v>4</v>
      </c>
      <c r="K211" s="6">
        <v>0</v>
      </c>
      <c r="L211" s="12">
        <f>SUM(Table1[[#This Row],[Skilled]:[SLF]])</f>
        <v>4</v>
      </c>
    </row>
    <row r="212" spans="1:12">
      <c r="A212" s="4" t="s">
        <v>382</v>
      </c>
      <c r="B212" s="4" t="s">
        <v>383</v>
      </c>
      <c r="C212" s="4" t="s">
        <v>384</v>
      </c>
      <c r="D212" s="6">
        <v>60458</v>
      </c>
      <c r="E212" s="6">
        <v>0</v>
      </c>
      <c r="F212" s="6">
        <v>29</v>
      </c>
      <c r="G212" s="6">
        <v>0</v>
      </c>
      <c r="H212" s="6">
        <v>31</v>
      </c>
      <c r="I212" s="6">
        <v>0</v>
      </c>
      <c r="J212" s="6">
        <v>0</v>
      </c>
      <c r="K212" s="6">
        <v>0</v>
      </c>
      <c r="L212" s="12">
        <f>SUM(Table1[[#This Row],[Skilled]:[SLF]])</f>
        <v>60</v>
      </c>
    </row>
    <row r="213" spans="1:12">
      <c r="A213" s="4" t="s">
        <v>667</v>
      </c>
      <c r="B213" s="4" t="s">
        <v>668</v>
      </c>
      <c r="C213" s="4" t="s">
        <v>669</v>
      </c>
      <c r="D213" s="6">
        <v>60419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9">
        <v>127</v>
      </c>
      <c r="L213" s="12">
        <f>SUM(Table1[[#This Row],[Skilled]:[SLF]])</f>
        <v>127</v>
      </c>
    </row>
    <row r="214" spans="1:12">
      <c r="A214" s="4" t="s">
        <v>385</v>
      </c>
      <c r="B214" s="4" t="s">
        <v>386</v>
      </c>
      <c r="C214" s="4" t="s">
        <v>387</v>
      </c>
      <c r="D214" s="6">
        <v>60546</v>
      </c>
      <c r="E214" s="6">
        <v>22</v>
      </c>
      <c r="F214" s="6">
        <v>14</v>
      </c>
      <c r="G214" s="6">
        <v>0</v>
      </c>
      <c r="H214" s="6">
        <v>49</v>
      </c>
      <c r="I214" s="6">
        <v>0</v>
      </c>
      <c r="J214" s="6">
        <v>0</v>
      </c>
      <c r="K214" s="6">
        <v>0</v>
      </c>
      <c r="L214" s="12">
        <f>SUM(Table1[[#This Row],[Skilled]:[SLF]])</f>
        <v>85</v>
      </c>
    </row>
    <row r="215" spans="1:12">
      <c r="A215" s="3" t="s">
        <v>589</v>
      </c>
      <c r="B215" s="3" t="s">
        <v>590</v>
      </c>
      <c r="C215" s="3" t="s">
        <v>591</v>
      </c>
      <c r="D215" s="5" t="s">
        <v>592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5">
        <v>100</v>
      </c>
      <c r="K215" s="6">
        <v>0</v>
      </c>
      <c r="L215" s="12">
        <f>SUM(Table1[[#This Row],[Skilled]:[SLF]])</f>
        <v>100</v>
      </c>
    </row>
    <row r="216" spans="1:12">
      <c r="A216" s="3" t="s">
        <v>593</v>
      </c>
      <c r="B216" s="3" t="s">
        <v>594</v>
      </c>
      <c r="C216" s="3" t="s">
        <v>595</v>
      </c>
      <c r="D216" s="5" t="s">
        <v>596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5">
        <v>125</v>
      </c>
      <c r="K216" s="6">
        <v>0</v>
      </c>
      <c r="L216" s="12">
        <f>SUM(Table1[[#This Row],[Skilled]:[SLF]])</f>
        <v>125</v>
      </c>
    </row>
    <row r="217" spans="1:12">
      <c r="A217" s="4" t="s">
        <v>388</v>
      </c>
      <c r="B217" s="4" t="s">
        <v>389</v>
      </c>
      <c r="C217" s="4" t="s">
        <v>22</v>
      </c>
      <c r="D217" s="6">
        <v>60202</v>
      </c>
      <c r="E217" s="6">
        <v>0</v>
      </c>
      <c r="F217" s="6">
        <v>0</v>
      </c>
      <c r="G217" s="6">
        <v>12</v>
      </c>
      <c r="H217" s="6">
        <v>0</v>
      </c>
      <c r="I217" s="6">
        <v>0</v>
      </c>
      <c r="J217" s="6">
        <v>0</v>
      </c>
      <c r="K217" s="6">
        <v>0</v>
      </c>
      <c r="L217" s="12">
        <f>SUM(Table1[[#This Row],[Skilled]:[SLF]])</f>
        <v>12</v>
      </c>
    </row>
    <row r="218" spans="1:12">
      <c r="A218" s="4" t="s">
        <v>390</v>
      </c>
      <c r="B218" s="4" t="s">
        <v>391</v>
      </c>
      <c r="C218" s="4" t="s">
        <v>36</v>
      </c>
      <c r="D218" s="6">
        <v>60076</v>
      </c>
      <c r="E218" s="6">
        <v>0</v>
      </c>
      <c r="F218" s="6">
        <v>89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12">
        <f>SUM(Table1[[#This Row],[Skilled]:[SLF]])</f>
        <v>89</v>
      </c>
    </row>
    <row r="219" spans="1:12">
      <c r="A219" s="4" t="s">
        <v>392</v>
      </c>
      <c r="B219" s="4" t="s">
        <v>393</v>
      </c>
      <c r="C219" s="4" t="s">
        <v>93</v>
      </c>
      <c r="D219" s="6">
        <v>60473</v>
      </c>
      <c r="E219" s="6">
        <v>216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12">
        <f>SUM(Table1[[#This Row],[Skilled]:[SLF]])</f>
        <v>216</v>
      </c>
    </row>
    <row r="220" spans="1:12">
      <c r="A220" s="4" t="s">
        <v>394</v>
      </c>
      <c r="B220" s="4" t="s">
        <v>395</v>
      </c>
      <c r="C220" s="4" t="s">
        <v>371</v>
      </c>
      <c r="D220" s="6">
        <v>60430</v>
      </c>
      <c r="E220" s="6">
        <v>259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12">
        <f>SUM(Table1[[#This Row],[Skilled]:[SLF]])</f>
        <v>259</v>
      </c>
    </row>
    <row r="221" spans="1:12">
      <c r="A221" s="4" t="s">
        <v>396</v>
      </c>
      <c r="B221" s="4" t="s">
        <v>397</v>
      </c>
      <c r="C221" s="4" t="s">
        <v>398</v>
      </c>
      <c r="D221" s="6">
        <v>60426</v>
      </c>
      <c r="E221" s="6">
        <v>0</v>
      </c>
      <c r="F221" s="6">
        <v>0</v>
      </c>
      <c r="G221" s="6">
        <v>6</v>
      </c>
      <c r="H221" s="6">
        <v>0</v>
      </c>
      <c r="I221" s="6">
        <v>0</v>
      </c>
      <c r="J221" s="6">
        <v>0</v>
      </c>
      <c r="K221" s="6">
        <v>0</v>
      </c>
      <c r="L221" s="12">
        <f>SUM(Table1[[#This Row],[Skilled]:[SLF]])</f>
        <v>6</v>
      </c>
    </row>
    <row r="222" spans="1:12">
      <c r="A222" s="10" t="s">
        <v>670</v>
      </c>
      <c r="B222" s="10" t="s">
        <v>671</v>
      </c>
      <c r="C222" s="4" t="s">
        <v>672</v>
      </c>
      <c r="D222" s="9">
        <v>60438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9">
        <v>125</v>
      </c>
      <c r="L222" s="12">
        <f>SUM(Table1[[#This Row],[Skilled]:[SLF]])</f>
        <v>125</v>
      </c>
    </row>
    <row r="223" spans="1:12">
      <c r="A223" s="3" t="s">
        <v>597</v>
      </c>
      <c r="B223" s="3" t="s">
        <v>598</v>
      </c>
      <c r="C223" s="3" t="s">
        <v>591</v>
      </c>
      <c r="D223" s="5" t="s">
        <v>592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5">
        <v>88</v>
      </c>
      <c r="K223" s="6">
        <v>0</v>
      </c>
      <c r="L223" s="12">
        <f>SUM(Table1[[#This Row],[Skilled]:[SLF]])</f>
        <v>88</v>
      </c>
    </row>
    <row r="224" spans="1:12">
      <c r="A224" s="3" t="s">
        <v>599</v>
      </c>
      <c r="B224" s="3" t="s">
        <v>600</v>
      </c>
      <c r="C224" s="3" t="s">
        <v>601</v>
      </c>
      <c r="D224" s="5" t="s">
        <v>602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5">
        <v>62</v>
      </c>
      <c r="K224" s="6">
        <v>0</v>
      </c>
      <c r="L224" s="12">
        <f>SUM(Table1[[#This Row],[Skilled]:[SLF]])</f>
        <v>62</v>
      </c>
    </row>
    <row r="225" spans="1:12">
      <c r="A225" s="3" t="s">
        <v>603</v>
      </c>
      <c r="B225" s="3" t="s">
        <v>604</v>
      </c>
      <c r="C225" s="3" t="s">
        <v>578</v>
      </c>
      <c r="D225" s="5" t="s">
        <v>579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5">
        <v>85</v>
      </c>
      <c r="K225" s="6">
        <v>0</v>
      </c>
      <c r="L225" s="12">
        <f>SUM(Table1[[#This Row],[Skilled]:[SLF]])</f>
        <v>85</v>
      </c>
    </row>
    <row r="226" spans="1:12">
      <c r="A226" s="3" t="s">
        <v>605</v>
      </c>
      <c r="B226" s="3" t="s">
        <v>606</v>
      </c>
      <c r="C226" s="3" t="s">
        <v>591</v>
      </c>
      <c r="D226" s="5" t="s">
        <v>592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5">
        <v>110</v>
      </c>
      <c r="K226" s="6">
        <v>0</v>
      </c>
      <c r="L226" s="12">
        <f>SUM(Table1[[#This Row],[Skilled]:[SLF]])</f>
        <v>110</v>
      </c>
    </row>
    <row r="227" spans="1:12">
      <c r="A227" s="3" t="s">
        <v>607</v>
      </c>
      <c r="B227" s="3" t="s">
        <v>608</v>
      </c>
      <c r="C227" s="3" t="s">
        <v>523</v>
      </c>
      <c r="D227" s="5" t="s">
        <v>609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5">
        <v>82</v>
      </c>
      <c r="K227" s="6">
        <v>0</v>
      </c>
      <c r="L227" s="12">
        <f>SUM(Table1[[#This Row],[Skilled]:[SLF]])</f>
        <v>82</v>
      </c>
    </row>
    <row r="228" spans="1:12">
      <c r="A228" s="3" t="s">
        <v>610</v>
      </c>
      <c r="B228" s="3" t="s">
        <v>611</v>
      </c>
      <c r="C228" s="3" t="s">
        <v>612</v>
      </c>
      <c r="D228" s="5" t="s">
        <v>613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5">
        <v>31</v>
      </c>
      <c r="K228" s="6">
        <v>0</v>
      </c>
      <c r="L228" s="12">
        <f>SUM(Table1[[#This Row],[Skilled]:[SLF]])</f>
        <v>31</v>
      </c>
    </row>
    <row r="229" spans="1:12">
      <c r="A229" s="4" t="s">
        <v>399</v>
      </c>
      <c r="B229" s="4" t="s">
        <v>400</v>
      </c>
      <c r="C229" s="4" t="s">
        <v>355</v>
      </c>
      <c r="D229" s="6">
        <v>60429</v>
      </c>
      <c r="E229" s="6">
        <v>0</v>
      </c>
      <c r="F229" s="6">
        <v>0</v>
      </c>
      <c r="G229" s="6">
        <v>0</v>
      </c>
      <c r="H229" s="6">
        <v>64</v>
      </c>
      <c r="I229" s="6">
        <v>0</v>
      </c>
      <c r="J229" s="6">
        <v>0</v>
      </c>
      <c r="K229" s="6">
        <v>0</v>
      </c>
      <c r="L229" s="12">
        <f>SUM(Table1[[#This Row],[Skilled]:[SLF]])</f>
        <v>64</v>
      </c>
    </row>
    <row r="230" spans="1:12">
      <c r="A230" s="4" t="s">
        <v>401</v>
      </c>
      <c r="B230" s="4" t="s">
        <v>402</v>
      </c>
      <c r="C230" s="4" t="s">
        <v>22</v>
      </c>
      <c r="D230" s="6">
        <v>60201</v>
      </c>
      <c r="E230" s="6">
        <v>158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12">
        <f>SUM(Table1[[#This Row],[Skilled]:[SLF]])</f>
        <v>158</v>
      </c>
    </row>
    <row r="231" spans="1:12">
      <c r="A231" s="4" t="s">
        <v>403</v>
      </c>
      <c r="B231" s="4" t="s">
        <v>404</v>
      </c>
      <c r="C231" s="4" t="s">
        <v>210</v>
      </c>
      <c r="D231" s="6">
        <v>60445</v>
      </c>
      <c r="E231" s="6">
        <v>303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12">
        <f>SUM(Table1[[#This Row],[Skilled]:[SLF]])</f>
        <v>303</v>
      </c>
    </row>
    <row r="232" spans="1:12">
      <c r="A232" s="4" t="s">
        <v>405</v>
      </c>
      <c r="B232" s="4" t="s">
        <v>406</v>
      </c>
      <c r="C232" s="4" t="s">
        <v>407</v>
      </c>
      <c r="D232" s="6">
        <v>60133</v>
      </c>
      <c r="E232" s="6">
        <v>150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12">
        <f>SUM(Table1[[#This Row],[Skilled]:[SLF]])</f>
        <v>150</v>
      </c>
    </row>
    <row r="233" spans="1:12">
      <c r="A233" s="4" t="s">
        <v>408</v>
      </c>
      <c r="B233" s="4" t="s">
        <v>409</v>
      </c>
      <c r="C233" s="4" t="s">
        <v>410</v>
      </c>
      <c r="D233" s="6">
        <v>60464</v>
      </c>
      <c r="E233" s="6">
        <v>129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12">
        <f>SUM(Table1[[#This Row],[Skilled]:[SLF]])</f>
        <v>129</v>
      </c>
    </row>
    <row r="234" spans="1:12">
      <c r="A234" s="4" t="s">
        <v>673</v>
      </c>
      <c r="B234" s="4" t="s">
        <v>674</v>
      </c>
      <c r="C234" s="4" t="s">
        <v>675</v>
      </c>
      <c r="D234" s="9">
        <v>60445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9">
        <v>83</v>
      </c>
      <c r="L234" s="12">
        <f>SUM(Table1[[#This Row],[Skilled]:[SLF]])</f>
        <v>83</v>
      </c>
    </row>
    <row r="235" spans="1:12">
      <c r="A235" s="4" t="s">
        <v>411</v>
      </c>
      <c r="B235" s="4" t="s">
        <v>412</v>
      </c>
      <c r="C235" s="4" t="s">
        <v>55</v>
      </c>
      <c r="D235" s="6">
        <v>60411</v>
      </c>
      <c r="E235" s="6">
        <v>0</v>
      </c>
      <c r="F235" s="6">
        <v>216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12">
        <f>SUM(Table1[[#This Row],[Skilled]:[SLF]])</f>
        <v>216</v>
      </c>
    </row>
    <row r="236" spans="1:12">
      <c r="A236" s="3" t="s">
        <v>702</v>
      </c>
      <c r="B236" s="3" t="s">
        <v>614</v>
      </c>
      <c r="C236" s="3" t="s">
        <v>539</v>
      </c>
      <c r="D236" s="5" t="s">
        <v>540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5">
        <v>18</v>
      </c>
      <c r="K236" s="6">
        <v>0</v>
      </c>
      <c r="L236" s="12">
        <f>SUM(Table1[[#This Row],[Skilled]:[SLF]])</f>
        <v>18</v>
      </c>
    </row>
    <row r="237" spans="1:12">
      <c r="A237" s="4" t="s">
        <v>413</v>
      </c>
      <c r="B237" s="4" t="s">
        <v>414</v>
      </c>
      <c r="C237" s="4" t="s">
        <v>22</v>
      </c>
      <c r="D237" s="6">
        <v>60201</v>
      </c>
      <c r="E237" s="6">
        <v>48</v>
      </c>
      <c r="F237" s="6">
        <v>0</v>
      </c>
      <c r="G237" s="6">
        <v>0</v>
      </c>
      <c r="H237" s="6">
        <v>39</v>
      </c>
      <c r="I237" s="6">
        <v>0</v>
      </c>
      <c r="J237" s="6">
        <v>0</v>
      </c>
      <c r="K237" s="6">
        <v>0</v>
      </c>
      <c r="L237" s="12">
        <f>SUM(Table1[[#This Row],[Skilled]:[SLF]])</f>
        <v>87</v>
      </c>
    </row>
    <row r="238" spans="1:12">
      <c r="A238" s="4" t="s">
        <v>415</v>
      </c>
      <c r="B238" s="4" t="s">
        <v>416</v>
      </c>
      <c r="C238" s="4" t="s">
        <v>93</v>
      </c>
      <c r="D238" s="6">
        <v>60473</v>
      </c>
      <c r="E238" s="6">
        <v>0</v>
      </c>
      <c r="F238" s="6">
        <v>0</v>
      </c>
      <c r="G238" s="6">
        <v>16</v>
      </c>
      <c r="H238" s="6">
        <v>0</v>
      </c>
      <c r="I238" s="6">
        <v>0</v>
      </c>
      <c r="J238" s="6">
        <v>0</v>
      </c>
      <c r="K238" s="6">
        <v>0</v>
      </c>
      <c r="L238" s="12">
        <f>SUM(Table1[[#This Row],[Skilled]:[SLF]])</f>
        <v>16</v>
      </c>
    </row>
    <row r="239" spans="1:12">
      <c r="A239" s="4" t="s">
        <v>417</v>
      </c>
      <c r="B239" s="4" t="s">
        <v>418</v>
      </c>
      <c r="C239" s="4" t="s">
        <v>173</v>
      </c>
      <c r="D239" s="6">
        <v>60411</v>
      </c>
      <c r="E239" s="6">
        <v>0</v>
      </c>
      <c r="F239" s="6">
        <v>0</v>
      </c>
      <c r="G239" s="6">
        <v>16</v>
      </c>
      <c r="H239" s="6">
        <v>0</v>
      </c>
      <c r="I239" s="6">
        <v>0</v>
      </c>
      <c r="J239" s="6">
        <v>0</v>
      </c>
      <c r="K239" s="6">
        <v>0</v>
      </c>
      <c r="L239" s="12">
        <f>SUM(Table1[[#This Row],[Skilled]:[SLF]])</f>
        <v>16</v>
      </c>
    </row>
    <row r="240" spans="1:12">
      <c r="A240" s="4" t="s">
        <v>419</v>
      </c>
      <c r="B240" s="4" t="s">
        <v>420</v>
      </c>
      <c r="C240" s="4" t="s">
        <v>421</v>
      </c>
      <c r="D240" s="6">
        <v>60438</v>
      </c>
      <c r="E240" s="6">
        <v>56</v>
      </c>
      <c r="F240" s="6">
        <v>28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12">
        <f>SUM(Table1[[#This Row],[Skilled]:[SLF]])</f>
        <v>84</v>
      </c>
    </row>
    <row r="241" spans="1:12">
      <c r="A241" s="3" t="s">
        <v>615</v>
      </c>
      <c r="B241" s="3" t="s">
        <v>616</v>
      </c>
      <c r="C241" s="3" t="s">
        <v>539</v>
      </c>
      <c r="D241" s="5" t="s">
        <v>540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5">
        <v>160</v>
      </c>
      <c r="K241" s="6">
        <v>0</v>
      </c>
      <c r="L241" s="12">
        <f>SUM(Table1[[#This Row],[Skilled]:[SLF]])</f>
        <v>160</v>
      </c>
    </row>
    <row r="242" spans="1:12">
      <c r="A242" s="3" t="s">
        <v>703</v>
      </c>
      <c r="B242" s="3" t="s">
        <v>617</v>
      </c>
      <c r="C242" s="3" t="s">
        <v>447</v>
      </c>
      <c r="D242" s="5" t="s">
        <v>618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5">
        <v>36</v>
      </c>
      <c r="K242" s="6">
        <v>0</v>
      </c>
      <c r="L242" s="12">
        <f>SUM(Table1[[#This Row],[Skilled]:[SLF]])</f>
        <v>36</v>
      </c>
    </row>
    <row r="243" spans="1:12">
      <c r="A243" s="4" t="s">
        <v>422</v>
      </c>
      <c r="B243" s="4" t="s">
        <v>423</v>
      </c>
      <c r="C243" s="4" t="s">
        <v>13</v>
      </c>
      <c r="D243" s="6">
        <v>60026</v>
      </c>
      <c r="E243" s="6">
        <v>47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12">
        <f>SUM(Table1[[#This Row],[Skilled]:[SLF]])</f>
        <v>47</v>
      </c>
    </row>
    <row r="244" spans="1:12">
      <c r="A244" s="4" t="s">
        <v>676</v>
      </c>
      <c r="B244" s="4" t="s">
        <v>677</v>
      </c>
      <c r="C244" s="4" t="s">
        <v>570</v>
      </c>
      <c r="D244" s="9">
        <v>60103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9">
        <v>104</v>
      </c>
      <c r="L244" s="12">
        <f>SUM(Table1[[#This Row],[Skilled]:[SLF]])</f>
        <v>104</v>
      </c>
    </row>
    <row r="245" spans="1:12">
      <c r="A245" s="10" t="s">
        <v>678</v>
      </c>
      <c r="B245" s="10" t="s">
        <v>679</v>
      </c>
      <c r="C245" s="10" t="s">
        <v>680</v>
      </c>
      <c r="D245" s="9">
        <v>60466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9">
        <v>79</v>
      </c>
      <c r="L245" s="12">
        <f>SUM(Table1[[#This Row],[Skilled]:[SLF]])</f>
        <v>79</v>
      </c>
    </row>
    <row r="246" spans="1:12">
      <c r="A246" s="4" t="s">
        <v>681</v>
      </c>
      <c r="B246" s="4" t="s">
        <v>682</v>
      </c>
      <c r="C246" s="4" t="s">
        <v>683</v>
      </c>
      <c r="D246" s="9">
        <v>60409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9">
        <v>109</v>
      </c>
      <c r="L246" s="12">
        <f>SUM(Table1[[#This Row],[Skilled]:[SLF]])</f>
        <v>109</v>
      </c>
    </row>
    <row r="247" spans="1:12">
      <c r="A247" s="4" t="s">
        <v>684</v>
      </c>
      <c r="B247" s="4" t="s">
        <v>685</v>
      </c>
      <c r="C247" s="4" t="s">
        <v>686</v>
      </c>
      <c r="D247" s="9">
        <v>60160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9">
        <v>107</v>
      </c>
      <c r="L247" s="12">
        <f>SUM(Table1[[#This Row],[Skilled]:[SLF]])</f>
        <v>107</v>
      </c>
    </row>
    <row r="248" spans="1:12">
      <c r="A248" s="1" t="s">
        <v>687</v>
      </c>
      <c r="B248" s="1" t="s">
        <v>688</v>
      </c>
      <c r="C248" s="1" t="s">
        <v>689</v>
      </c>
      <c r="D248" s="9">
        <v>60478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9">
        <v>110</v>
      </c>
      <c r="L248" s="12">
        <f>SUM(Table1[[#This Row],[Skilled]:[SLF]])</f>
        <v>110</v>
      </c>
    </row>
    <row r="249" spans="1:12">
      <c r="A249" s="4" t="s">
        <v>424</v>
      </c>
      <c r="B249" s="4" t="s">
        <v>425</v>
      </c>
      <c r="C249" s="4" t="s">
        <v>90</v>
      </c>
      <c r="D249" s="6">
        <v>60463</v>
      </c>
      <c r="E249" s="6">
        <v>111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12">
        <f>SUM(Table1[[#This Row],[Skilled]:[SLF]])</f>
        <v>111</v>
      </c>
    </row>
    <row r="250" spans="1:12">
      <c r="A250" s="4" t="s">
        <v>426</v>
      </c>
      <c r="B250" s="4" t="s">
        <v>427</v>
      </c>
      <c r="C250" s="4" t="s">
        <v>93</v>
      </c>
      <c r="D250" s="6">
        <v>60473</v>
      </c>
      <c r="E250" s="6">
        <v>171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12">
        <f>SUM(Table1[[#This Row],[Skilled]:[SLF]])</f>
        <v>171</v>
      </c>
    </row>
    <row r="251" spans="1:12">
      <c r="A251" s="4" t="s">
        <v>428</v>
      </c>
      <c r="B251" s="4" t="s">
        <v>429</v>
      </c>
      <c r="C251" s="4" t="s">
        <v>315</v>
      </c>
      <c r="D251" s="6">
        <v>60120</v>
      </c>
      <c r="E251" s="6">
        <v>0</v>
      </c>
      <c r="F251" s="6">
        <v>0</v>
      </c>
      <c r="G251" s="6">
        <v>0</v>
      </c>
      <c r="H251" s="6">
        <v>41</v>
      </c>
      <c r="I251" s="6">
        <v>0</v>
      </c>
      <c r="J251" s="6">
        <v>0</v>
      </c>
      <c r="K251" s="6">
        <v>0</v>
      </c>
      <c r="L251" s="12">
        <f>SUM(Table1[[#This Row],[Skilled]:[SLF]])</f>
        <v>41</v>
      </c>
    </row>
    <row r="252" spans="1:12">
      <c r="A252" s="3" t="s">
        <v>704</v>
      </c>
      <c r="B252" s="3" t="s">
        <v>619</v>
      </c>
      <c r="C252" s="3" t="s">
        <v>620</v>
      </c>
      <c r="D252" s="5" t="s">
        <v>621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5">
        <v>14</v>
      </c>
      <c r="K252" s="6">
        <v>0</v>
      </c>
      <c r="L252" s="12">
        <f>SUM(Table1[[#This Row],[Skilled]:[SLF]])</f>
        <v>14</v>
      </c>
    </row>
    <row r="253" spans="1:12">
      <c r="A253" s="4" t="s">
        <v>430</v>
      </c>
      <c r="B253" s="4" t="s">
        <v>431</v>
      </c>
      <c r="C253" s="4" t="s">
        <v>36</v>
      </c>
      <c r="D253" s="6">
        <v>60076</v>
      </c>
      <c r="E253" s="6">
        <v>240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12">
        <f>SUM(Table1[[#This Row],[Skilled]:[SLF]])</f>
        <v>240</v>
      </c>
    </row>
    <row r="254" spans="1:12">
      <c r="A254" s="4" t="s">
        <v>432</v>
      </c>
      <c r="B254" s="4" t="s">
        <v>433</v>
      </c>
      <c r="C254" s="4" t="s">
        <v>33</v>
      </c>
      <c r="D254" s="6">
        <v>60462</v>
      </c>
      <c r="E254" s="6">
        <v>275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12">
        <f>SUM(Table1[[#This Row],[Skilled]:[SLF]])</f>
        <v>275</v>
      </c>
    </row>
    <row r="255" spans="1:12">
      <c r="A255" s="3" t="s">
        <v>622</v>
      </c>
      <c r="B255" s="3" t="s">
        <v>623</v>
      </c>
      <c r="C255" s="3" t="s">
        <v>624</v>
      </c>
      <c r="D255" s="5" t="s">
        <v>625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5">
        <v>80</v>
      </c>
      <c r="K255" s="6">
        <v>0</v>
      </c>
      <c r="L255" s="12">
        <f>SUM(Table1[[#This Row],[Skilled]:[SLF]])</f>
        <v>80</v>
      </c>
    </row>
    <row r="256" spans="1:12">
      <c r="A256" s="3" t="s">
        <v>626</v>
      </c>
      <c r="B256" s="3" t="s">
        <v>627</v>
      </c>
      <c r="C256" s="3" t="s">
        <v>509</v>
      </c>
      <c r="D256" s="5" t="s">
        <v>534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5">
        <v>60</v>
      </c>
      <c r="K256" s="6">
        <v>0</v>
      </c>
      <c r="L256" s="12">
        <f>SUM(Table1[[#This Row],[Skilled]:[SLF]])</f>
        <v>60</v>
      </c>
    </row>
    <row r="257" spans="1:12">
      <c r="A257" s="3" t="s">
        <v>628</v>
      </c>
      <c r="B257" s="3" t="s">
        <v>629</v>
      </c>
      <c r="C257" s="3" t="s">
        <v>630</v>
      </c>
      <c r="D257" s="5" t="s">
        <v>631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5">
        <v>165</v>
      </c>
      <c r="K257" s="6">
        <v>0</v>
      </c>
      <c r="L257" s="12">
        <f>SUM(Table1[[#This Row],[Skilled]:[SLF]])</f>
        <v>165</v>
      </c>
    </row>
    <row r="258" spans="1:12">
      <c r="A258" s="3" t="s">
        <v>632</v>
      </c>
      <c r="B258" s="3" t="s">
        <v>633</v>
      </c>
      <c r="C258" s="3" t="s">
        <v>634</v>
      </c>
      <c r="D258" s="5" t="s">
        <v>635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5">
        <v>45</v>
      </c>
      <c r="K258" s="6">
        <v>0</v>
      </c>
      <c r="L258" s="12">
        <f>SUM(Table1[[#This Row],[Skilled]:[SLF]])</f>
        <v>45</v>
      </c>
    </row>
    <row r="259" spans="1:12">
      <c r="A259" s="3" t="s">
        <v>636</v>
      </c>
      <c r="B259" s="3" t="s">
        <v>637</v>
      </c>
      <c r="C259" s="3" t="s">
        <v>638</v>
      </c>
      <c r="D259" s="5" t="s">
        <v>639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5">
        <v>80</v>
      </c>
      <c r="K259" s="6">
        <v>0</v>
      </c>
      <c r="L259" s="12">
        <f>SUM(Table1[[#This Row],[Skilled]:[SLF]])</f>
        <v>80</v>
      </c>
    </row>
    <row r="260" spans="1:12">
      <c r="A260" s="4" t="s">
        <v>434</v>
      </c>
      <c r="B260" s="4" t="s">
        <v>435</v>
      </c>
      <c r="C260" s="4" t="s">
        <v>22</v>
      </c>
      <c r="D260" s="6">
        <v>60201</v>
      </c>
      <c r="E260" s="6">
        <v>105</v>
      </c>
      <c r="F260" s="6">
        <v>99</v>
      </c>
      <c r="G260" s="6">
        <v>0</v>
      </c>
      <c r="H260" s="6">
        <v>51</v>
      </c>
      <c r="I260" s="6">
        <v>0</v>
      </c>
      <c r="J260" s="6">
        <v>0</v>
      </c>
      <c r="K260" s="6">
        <v>0</v>
      </c>
      <c r="L260" s="12">
        <f>SUM(Table1[[#This Row],[Skilled]:[SLF]])</f>
        <v>255</v>
      </c>
    </row>
    <row r="261" spans="1:12">
      <c r="A261" s="3" t="s">
        <v>640</v>
      </c>
      <c r="B261" s="3" t="s">
        <v>641</v>
      </c>
      <c r="C261" s="3" t="s">
        <v>451</v>
      </c>
      <c r="D261" s="5" t="s">
        <v>452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5">
        <v>28</v>
      </c>
      <c r="K261" s="6">
        <v>0</v>
      </c>
      <c r="L261" s="12">
        <f>SUM(Table1[[#This Row],[Skilled]:[SLF]])</f>
        <v>28</v>
      </c>
    </row>
    <row r="262" spans="1:12">
      <c r="A262" s="3" t="s">
        <v>642</v>
      </c>
      <c r="B262" s="3" t="s">
        <v>643</v>
      </c>
      <c r="C262" s="3" t="s">
        <v>644</v>
      </c>
      <c r="D262" s="5" t="s">
        <v>645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5">
        <v>73</v>
      </c>
      <c r="K262" s="6">
        <v>0</v>
      </c>
      <c r="L262" s="12">
        <f>SUM(Table1[[#This Row],[Skilled]:[SLF]])</f>
        <v>73</v>
      </c>
    </row>
    <row r="263" spans="1:12">
      <c r="A263" s="4" t="s">
        <v>436</v>
      </c>
      <c r="B263" s="4" t="s">
        <v>437</v>
      </c>
      <c r="C263" s="4" t="s">
        <v>126</v>
      </c>
      <c r="D263" s="6">
        <v>60107</v>
      </c>
      <c r="E263" s="6">
        <v>0</v>
      </c>
      <c r="F263" s="6">
        <v>0</v>
      </c>
      <c r="G263" s="6">
        <v>16</v>
      </c>
      <c r="H263" s="6">
        <v>0</v>
      </c>
      <c r="I263" s="6">
        <v>0</v>
      </c>
      <c r="J263" s="6">
        <v>0</v>
      </c>
      <c r="K263" s="6">
        <v>0</v>
      </c>
      <c r="L263" s="12">
        <f>SUM(Table1[[#This Row],[Skilled]:[SLF]])</f>
        <v>16</v>
      </c>
    </row>
    <row r="264" spans="1:12">
      <c r="A264" s="14"/>
      <c r="B264" s="14"/>
      <c r="C264" s="14"/>
      <c r="D264" s="15"/>
      <c r="E264" s="16"/>
      <c r="F264" s="16"/>
      <c r="G264" s="16"/>
      <c r="H264" s="16"/>
      <c r="I264" s="16"/>
      <c r="J264" s="16"/>
      <c r="K264" s="15"/>
      <c r="L264" s="17">
        <f>SUBTOTAL(109,Table1[Total Beds])</f>
        <v>31607</v>
      </c>
    </row>
  </sheetData>
  <pageMargins left="0.7" right="0.7" top="0.75" bottom="0.75" header="0.3" footer="0.3"/>
  <pageSetup scale="7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0971-A844-4E08-A28C-DC4CFCD92604}">
  <dimension ref="A1:L18"/>
  <sheetViews>
    <sheetView tabSelected="1" workbookViewId="0">
      <selection activeCell="C20" sqref="C20"/>
    </sheetView>
  </sheetViews>
  <sheetFormatPr defaultRowHeight="15"/>
  <cols>
    <col min="1" max="1" width="27.5703125" customWidth="1"/>
    <col min="3" max="3" width="16.85546875" customWidth="1"/>
    <col min="4" max="4" width="12.7109375" customWidth="1"/>
    <col min="5" max="5" width="9.140625" customWidth="1"/>
    <col min="6" max="6" width="12.28515625" bestFit="1" customWidth="1"/>
    <col min="7" max="7" width="16.42578125" customWidth="1"/>
    <col min="8" max="8" width="19.140625" customWidth="1"/>
    <col min="9" max="9" width="8.7109375" customWidth="1"/>
    <col min="12" max="12" width="13.85546875" customWidth="1"/>
  </cols>
  <sheetData>
    <row r="1" spans="1:12">
      <c r="B1" s="18"/>
      <c r="C1" s="18"/>
      <c r="F1" s="19"/>
      <c r="G1" s="19"/>
    </row>
    <row r="2" spans="1:12">
      <c r="E2" s="20"/>
      <c r="F2" s="21"/>
      <c r="G2" s="21"/>
    </row>
    <row r="3" spans="1:12">
      <c r="B3" s="45" t="s">
        <v>706</v>
      </c>
      <c r="C3" s="46"/>
      <c r="D3" s="45" t="s">
        <v>707</v>
      </c>
      <c r="E3" s="47"/>
      <c r="F3" s="45" t="s">
        <v>708</v>
      </c>
      <c r="G3" s="47"/>
    </row>
    <row r="4" spans="1:12" ht="26.25">
      <c r="A4" s="22">
        <v>1312846</v>
      </c>
      <c r="B4" s="23" t="s">
        <v>709</v>
      </c>
      <c r="C4" s="23" t="s">
        <v>710</v>
      </c>
      <c r="D4" s="24" t="s">
        <v>711</v>
      </c>
      <c r="E4" s="24" t="s">
        <v>712</v>
      </c>
      <c r="F4" s="23" t="s">
        <v>713</v>
      </c>
      <c r="G4" s="24" t="s">
        <v>714</v>
      </c>
      <c r="L4" s="25"/>
    </row>
    <row r="5" spans="1:12">
      <c r="A5" s="26" t="s">
        <v>715</v>
      </c>
      <c r="B5" s="27" t="s">
        <v>716</v>
      </c>
      <c r="C5" s="23" t="s">
        <v>717</v>
      </c>
      <c r="D5" s="24" t="s">
        <v>718</v>
      </c>
      <c r="E5" s="24" t="s">
        <v>719</v>
      </c>
      <c r="F5" s="23" t="s">
        <v>720</v>
      </c>
      <c r="G5" s="24" t="s">
        <v>721</v>
      </c>
      <c r="L5" s="25"/>
    </row>
    <row r="6" spans="1:12">
      <c r="A6" s="26"/>
      <c r="B6" s="27"/>
      <c r="C6" s="23"/>
      <c r="D6" s="24"/>
      <c r="E6" s="24"/>
      <c r="F6" s="23">
        <f>+A4*0.5</f>
        <v>656423</v>
      </c>
      <c r="G6" s="24">
        <f>+A4*0.5</f>
        <v>656423</v>
      </c>
      <c r="H6" s="18"/>
      <c r="L6" s="25"/>
    </row>
    <row r="7" spans="1:12" ht="15.75" thickBot="1">
      <c r="A7" s="26">
        <f>+$A$36</f>
        <v>0</v>
      </c>
      <c r="B7" s="27"/>
      <c r="C7" s="23"/>
      <c r="D7" s="24" t="s">
        <v>722</v>
      </c>
      <c r="E7" s="24" t="s">
        <v>723</v>
      </c>
      <c r="F7" s="23" t="s">
        <v>724</v>
      </c>
      <c r="G7" s="23" t="s">
        <v>724</v>
      </c>
      <c r="H7" s="28" t="s">
        <v>725</v>
      </c>
    </row>
    <row r="8" spans="1:12">
      <c r="A8" s="29" t="s">
        <v>727</v>
      </c>
      <c r="B8" s="30"/>
      <c r="C8" s="30"/>
      <c r="D8" s="31">
        <f>+B8/B10</f>
        <v>0</v>
      </c>
      <c r="E8" s="44">
        <f>+C8/C10</f>
        <v>0</v>
      </c>
      <c r="F8" s="32">
        <f>+D8*F6</f>
        <v>0</v>
      </c>
      <c r="G8" s="32">
        <f>+E8*G6</f>
        <v>0</v>
      </c>
      <c r="H8" s="33">
        <f>F8+G8</f>
        <v>0</v>
      </c>
    </row>
    <row r="9" spans="1:12">
      <c r="A9" s="34" t="s">
        <v>726</v>
      </c>
      <c r="B9" s="30">
        <f>B10-B8</f>
        <v>31608</v>
      </c>
      <c r="C9" s="30">
        <f>C10-C8</f>
        <v>262</v>
      </c>
      <c r="D9" s="31">
        <f>+B9/B10</f>
        <v>1</v>
      </c>
      <c r="E9" s="44">
        <f>+C9/C10</f>
        <v>1</v>
      </c>
      <c r="F9" s="32">
        <f>+D9*F6</f>
        <v>656423</v>
      </c>
      <c r="G9" s="32">
        <f>+E9*G6</f>
        <v>656423</v>
      </c>
      <c r="H9" s="33">
        <f>F9+G9</f>
        <v>1312846</v>
      </c>
    </row>
    <row r="10" spans="1:12" ht="15.75" thickBot="1">
      <c r="A10" s="35" t="s">
        <v>725</v>
      </c>
      <c r="B10" s="36">
        <v>31608</v>
      </c>
      <c r="C10" s="37">
        <v>262</v>
      </c>
      <c r="D10" s="38">
        <f>+D9+D8</f>
        <v>1</v>
      </c>
      <c r="E10" s="39">
        <f>+E9+E8</f>
        <v>1</v>
      </c>
      <c r="F10" s="40">
        <f>SUM(F8:F9)</f>
        <v>656423</v>
      </c>
      <c r="G10" s="40">
        <f>SUM(G8:G9)</f>
        <v>656423</v>
      </c>
      <c r="H10" s="33">
        <f>SUM(H8:H9)</f>
        <v>1312846</v>
      </c>
    </row>
    <row r="11" spans="1:12">
      <c r="E11" s="41"/>
    </row>
    <row r="12" spans="1:12">
      <c r="E12" s="41"/>
    </row>
    <row r="13" spans="1:12">
      <c r="C13" s="42"/>
      <c r="D13" s="42"/>
      <c r="E13" s="41"/>
    </row>
    <row r="14" spans="1:12">
      <c r="E14" s="41"/>
    </row>
    <row r="15" spans="1:12">
      <c r="E15" s="41"/>
    </row>
    <row r="16" spans="1:12">
      <c r="E16" s="41"/>
      <c r="G16" s="43"/>
      <c r="H16" s="43"/>
    </row>
    <row r="17" spans="5:8">
      <c r="E17" s="41"/>
      <c r="G17" s="42"/>
      <c r="H17" s="42"/>
    </row>
    <row r="18" spans="5:8">
      <c r="E18" s="41"/>
    </row>
  </sheetData>
  <mergeCells count="3">
    <mergeCell ref="B3:C3"/>
    <mergeCell ref="D3:E3"/>
    <mergeCell ref="F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  <DateandTime xmlns="51e4170a-ba1a-4f22-9fbf-1c35958346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88205-59E2-4D1D-A643-9C8DE907CBE7}">
  <ds:schemaRefs>
    <ds:schemaRef ds:uri="http://purl.org/dc/dcmitype/"/>
    <ds:schemaRef ds:uri="51e4170a-ba1a-4f22-9fbf-1c359583468b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eee6f543-dc2e-4242-be15-0f2a3b74f11f"/>
  </ds:schemaRefs>
</ds:datastoreItem>
</file>

<file path=customXml/itemProps2.xml><?xml version="1.0" encoding="utf-8"?>
<ds:datastoreItem xmlns:ds="http://schemas.openxmlformats.org/officeDocument/2006/customXml" ds:itemID="{E26C8AF8-5FB4-45E0-A069-EF1B430E3F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A1445-F24F-45D4-9B61-546E52A9E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Bed and Facility Count Per City</vt:lpstr>
      <vt:lpstr>Funding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Belsly, Jessica</dc:creator>
  <cp:lastModifiedBy>Robert Mapes</cp:lastModifiedBy>
  <cp:lastPrinted>2022-03-16T18:47:58Z</cp:lastPrinted>
  <dcterms:created xsi:type="dcterms:W3CDTF">2022-03-16T18:36:55Z</dcterms:created>
  <dcterms:modified xsi:type="dcterms:W3CDTF">2022-03-17T17:18:25Z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